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codeName="ThisWorkbook" defaultThemeVersion="202300"/>
  <mc:AlternateContent xmlns:mc="http://schemas.openxmlformats.org/markup-compatibility/2006">
    <mc:Choice Requires="x15">
      <x15ac:absPath xmlns:x15ac="http://schemas.microsoft.com/office/spreadsheetml/2010/11/ac" url="/Users/brettcohen/Downloads/"/>
    </mc:Choice>
  </mc:AlternateContent>
  <xr:revisionPtr revIDLastSave="0" documentId="8_{821C3945-AF76-794D-AEDB-622C8F4CFF8B}" xr6:coauthVersionLast="47" xr6:coauthVersionMax="47" xr10:uidLastSave="{00000000-0000-0000-0000-000000000000}"/>
  <bookViews>
    <workbookView xWindow="-1920" yWindow="-19720" windowWidth="29040" windowHeight="15720" activeTab="4" xr2:uid="{AA06DADB-61F1-4C2A-A2EA-9EAD0BC33A88}"/>
  </bookViews>
  <sheets>
    <sheet name="General input" sheetId="1" r:id="rId1"/>
    <sheet name="Livestock population data 1" sheetId="8" state="hidden" r:id="rId2"/>
    <sheet name="Waste - SWD" sheetId="20" r:id="rId3"/>
    <sheet name="Waste - BTOBI" sheetId="23" r:id="rId4"/>
    <sheet name="Wastewater treatment" sheetId="25" r:id="rId5"/>
    <sheet name="Lists" sheetId="26" state="hidden" r:id="rId6"/>
    <sheet name="Livestock -Enteric fermentation" sheetId="2" state="hidden" r:id="rId7"/>
    <sheet name="Livestock -Manure CH4" sheetId="9" state="hidden" r:id="rId8"/>
    <sheet name="Downscaling tool" sheetId="6" state="hidden" r:id="rId9"/>
  </sheets>
  <externalReferences>
    <externalReference r:id="rId10"/>
  </externalReferences>
  <definedNames>
    <definedName name="Cattle_type" localSheetId="5">Table6[Cattle types]</definedName>
    <definedName name="Cattle_type" localSheetId="3">#REF!</definedName>
    <definedName name="Cattle_type" localSheetId="2">#REF!</definedName>
    <definedName name="Cattle_type" localSheetId="4">#REF!</definedName>
    <definedName name="Cattle_type">#REF!</definedName>
    <definedName name="FCUnits" localSheetId="5">FC_Units[Fuel consumption units]</definedName>
    <definedName name="FCUnits" localSheetId="3">#REF!</definedName>
    <definedName name="FCUnits" localSheetId="2">#REF!</definedName>
    <definedName name="FCUnits" localSheetId="4">#REF!</definedName>
    <definedName name="FCUnits">#REF!</definedName>
    <definedName name="g_to_kg" localSheetId="5">[1]Conversions!$D$16</definedName>
    <definedName name="g_to_kg">#REF!</definedName>
    <definedName name="g_to_t" localSheetId="5">[1]Conversions!$D$15</definedName>
    <definedName name="g_to_t">#REF!</definedName>
    <definedName name="Goat_type" localSheetId="5">Table8[Goat types]</definedName>
    <definedName name="Goat_type" localSheetId="3">#REF!</definedName>
    <definedName name="Goat_type" localSheetId="2">#REF!</definedName>
    <definedName name="Goat_type" localSheetId="4">#REF!</definedName>
    <definedName name="Goat_type">#REF!</definedName>
    <definedName name="GWP_CH4" localSheetId="5">[1]Conversions!$B$6</definedName>
    <definedName name="GWP_CH4">#REF!</definedName>
    <definedName name="GWP_CO2">#REF!</definedName>
    <definedName name="GWP_N2O" localSheetId="5">[1]Conversions!$B$7</definedName>
    <definedName name="GWP_N2O">#REF!</definedName>
    <definedName name="Incineration_type" localSheetId="5">Table14[Type of incineration]</definedName>
    <definedName name="Incineration_type">#REF!</definedName>
    <definedName name="Indutrial_WWT" localSheetId="5">Table15[Industrial wastewater treatment types]</definedName>
    <definedName name="Indutrial_WWT">#REF!</definedName>
    <definedName name="J_to_MJ" localSheetId="5">[1]Conversions!$D$20</definedName>
    <definedName name="J_to_MJ">#REF!</definedName>
    <definedName name="kg_to_t" localSheetId="5">[1]Conversions!$D$13</definedName>
    <definedName name="kg_to_t">#REF!</definedName>
    <definedName name="l_to_m3">#REF!</definedName>
    <definedName name="MJ_to_TJ" localSheetId="5">[1]Conversions!$D$18</definedName>
    <definedName name="MJ_to_TJ">#REF!</definedName>
    <definedName name="Pig_type" localSheetId="5">Table9[Pig types]</definedName>
    <definedName name="Pig_type" localSheetId="3">#REF!</definedName>
    <definedName name="Pig_type" localSheetId="2">#REF!</definedName>
    <definedName name="Pig_type" localSheetId="4">#REF!</definedName>
    <definedName name="Pig_type">#REF!</definedName>
    <definedName name="Poultry_type" localSheetId="5">Table10[Poultry type]</definedName>
    <definedName name="Poultry_type" localSheetId="3">#REF!</definedName>
    <definedName name="Poultry_type" localSheetId="2">#REF!</definedName>
    <definedName name="Poultry_type" localSheetId="4">#REF!</definedName>
    <definedName name="Poultry_type">#REF!</definedName>
    <definedName name="Sheep_type" localSheetId="5">Table7[Sheep types]</definedName>
    <definedName name="Sheep_type" localSheetId="3">#REF!</definedName>
    <definedName name="Sheep_type" localSheetId="2">#REF!</definedName>
    <definedName name="Sheep_type" localSheetId="4">#REF!</definedName>
    <definedName name="Sheep_type">#REF!</definedName>
    <definedName name="t_to_Gg" localSheetId="5">[1]Conversions!$D$17</definedName>
    <definedName name="t_to_Gg">#REF!</definedName>
    <definedName name="t_to_kg" localSheetId="5">[1]Conversions!$D$14</definedName>
    <definedName name="t_to_kg">#REF!</definedName>
    <definedName name="TJ_to_MJ" localSheetId="5">[1]Conversions!$D$19</definedName>
    <definedName name="TJ_to_MJ">#REF!</definedName>
    <definedName name="Waste_units" localSheetId="5">Table13[Waste units]</definedName>
    <definedName name="Waste_units" localSheetId="3">#REF!</definedName>
    <definedName name="Waste_units" localSheetId="4">#REF!</definedName>
    <definedName name="Waste_units">#REF!</definedName>
  </definedNames>
  <calcPr calcId="191029" iterate="1" iterateCount="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26" i="25" l="1"/>
  <c r="L27" i="25"/>
  <c r="L25" i="25"/>
  <c r="B4" i="25" l="1"/>
  <c r="B3" i="25"/>
  <c r="B4" i="23" l="1"/>
  <c r="B3" i="23"/>
  <c r="L24" i="20" l="1"/>
  <c r="L25" i="20"/>
  <c r="L26" i="20"/>
  <c r="L27" i="20"/>
  <c r="L23" i="20"/>
  <c r="L21" i="20"/>
  <c r="B4" i="20" l="1"/>
  <c r="B3" i="20"/>
  <c r="B4" i="8" l="1"/>
  <c r="B3" i="8"/>
  <c r="E36" i="2" l="1"/>
  <c r="E38" i="2"/>
  <c r="E39" i="2"/>
  <c r="E37" i="2"/>
  <c r="E11" i="2"/>
  <c r="E12" i="2"/>
  <c r="E13" i="2"/>
  <c r="E14" i="2"/>
  <c r="E15" i="2"/>
  <c r="E16" i="2"/>
  <c r="E17" i="2"/>
  <c r="E18" i="2"/>
  <c r="E19" i="2"/>
  <c r="E20" i="2"/>
  <c r="E21" i="2"/>
  <c r="E22" i="2"/>
  <c r="E23" i="2"/>
  <c r="E24" i="2"/>
  <c r="E25" i="2"/>
  <c r="E26" i="2"/>
  <c r="E27" i="2"/>
  <c r="E28" i="2"/>
  <c r="E29" i="2"/>
  <c r="E30" i="2"/>
  <c r="E31" i="2"/>
  <c r="E32" i="2"/>
  <c r="E33" i="2"/>
  <c r="E34" i="2"/>
  <c r="E35" i="2"/>
  <c r="E10" i="2"/>
  <c r="I31" i="9"/>
  <c r="B4" i="9"/>
  <c r="B3" i="9"/>
  <c r="I40" i="2"/>
  <c r="B3" i="2"/>
  <c r="H29" i="6"/>
  <c r="H7" i="6"/>
  <c r="A7" i="6"/>
  <c r="H18" i="6"/>
  <c r="H16" i="6"/>
  <c r="A16" i="6"/>
  <c r="J29" i="6"/>
  <c r="C29" i="6"/>
  <c r="I29" i="6"/>
  <c r="I24" i="6"/>
  <c r="I23" i="6"/>
  <c r="B29" i="6"/>
  <c r="A29" i="6"/>
  <c r="B23" i="6"/>
  <c r="B24" i="6" s="1"/>
  <c r="A18" i="6"/>
  <c r="B4" i="2"/>
  <c r="G3" i="20" l="1"/>
</calcChain>
</file>

<file path=xl/sharedStrings.xml><?xml version="1.0" encoding="utf-8"?>
<sst xmlns="http://schemas.openxmlformats.org/spreadsheetml/2006/main" count="518" uniqueCount="277">
  <si>
    <t>LIVESTOCK: Enteric fermentation</t>
  </si>
  <si>
    <t>ACTIVITY DATA</t>
  </si>
  <si>
    <t>Inventory year</t>
  </si>
  <si>
    <t>Year</t>
  </si>
  <si>
    <t>Category</t>
  </si>
  <si>
    <t>Cattle</t>
  </si>
  <si>
    <t>Dairy cattle</t>
  </si>
  <si>
    <t>Sheep</t>
  </si>
  <si>
    <t>Goats</t>
  </si>
  <si>
    <t>Poultry</t>
  </si>
  <si>
    <t>Chickens</t>
  </si>
  <si>
    <t>Ducks/geese</t>
  </si>
  <si>
    <t>Turkeys</t>
  </si>
  <si>
    <t>LISTS</t>
  </si>
  <si>
    <t>Main category</t>
  </si>
  <si>
    <t>Sub-category 1</t>
  </si>
  <si>
    <t>Sub-category 2</t>
  </si>
  <si>
    <t>Non-dairy cattle</t>
  </si>
  <si>
    <t>Commercial</t>
  </si>
  <si>
    <t>Communal</t>
  </si>
  <si>
    <t>Feedlot</t>
  </si>
  <si>
    <t>Horses</t>
  </si>
  <si>
    <t>Mules &amp; asses</t>
  </si>
  <si>
    <t>Layers</t>
  </si>
  <si>
    <t>Broilers</t>
  </si>
  <si>
    <t>All</t>
  </si>
  <si>
    <t>Other</t>
  </si>
  <si>
    <t>Livestock categories</t>
  </si>
  <si>
    <t>Sub-sector</t>
  </si>
  <si>
    <t>Main sector</t>
  </si>
  <si>
    <t>Stationary energy</t>
  </si>
  <si>
    <t>Transportation</t>
  </si>
  <si>
    <t>Waste</t>
  </si>
  <si>
    <t>AFOLU</t>
  </si>
  <si>
    <t>IPPU</t>
  </si>
  <si>
    <t>Scope 3</t>
  </si>
  <si>
    <t>Agriculture</t>
  </si>
  <si>
    <t>Land</t>
  </si>
  <si>
    <t>Residential buildings</t>
  </si>
  <si>
    <t>Commercial and institutional buildings and facilities</t>
  </si>
  <si>
    <t>Manufacturing inductries and construction</t>
  </si>
  <si>
    <t>Energy industries</t>
  </si>
  <si>
    <t>Agriculture, forestry and fishing activities</t>
  </si>
  <si>
    <t>Non-specified sources</t>
  </si>
  <si>
    <t>Fugitive emissions from mining, processing, storage, and transportation of coal</t>
  </si>
  <si>
    <t>Fugitive emissions from oil and natural gas systems</t>
  </si>
  <si>
    <t>On-road transport</t>
  </si>
  <si>
    <t>Railways</t>
  </si>
  <si>
    <t>Waterborne navigation</t>
  </si>
  <si>
    <t>Aviation</t>
  </si>
  <si>
    <t>Off-road transportation</t>
  </si>
  <si>
    <t>For each livestock please select the type of emission factor from the drop-down list in this column.</t>
  </si>
  <si>
    <t>Once the type of emission factor has been selected then the appropriate EF value will automatically be populated in this column.</t>
  </si>
  <si>
    <t>This column will be filled automatically</t>
  </si>
  <si>
    <r>
      <t xml:space="preserve">Please enter the population data for each livestock type in this column. Only fill in the rows that are applicable to your jurisdiction.
</t>
    </r>
    <r>
      <rPr>
        <b/>
        <i/>
        <sz val="9"/>
        <color theme="1"/>
        <rFont val="Aptos Narrow"/>
        <family val="2"/>
        <scheme val="minor"/>
      </rPr>
      <t>NOTE:</t>
    </r>
    <r>
      <rPr>
        <i/>
        <sz val="9"/>
        <color theme="1"/>
        <rFont val="Aptos Narrow"/>
        <family val="2"/>
        <scheme val="minor"/>
      </rPr>
      <t xml:space="preserve"> If your population data is not disaggregated by sub-category type then just enter the data against "All" intead of teh sub-category.</t>
    </r>
  </si>
  <si>
    <t>Jurisdiction</t>
  </si>
  <si>
    <t>DOWNSCALING TOOL</t>
  </si>
  <si>
    <t>Level of data to be downscaled</t>
  </si>
  <si>
    <t>National</t>
  </si>
  <si>
    <t>Provincial</t>
  </si>
  <si>
    <t>District</t>
  </si>
  <si>
    <t>Level to which you are downscaling</t>
  </si>
  <si>
    <t>Municipal</t>
  </si>
  <si>
    <t>Ward</t>
  </si>
  <si>
    <t>STEP 1: Find the data to be downscaled</t>
  </si>
  <si>
    <r>
      <t xml:space="preserve">Select the level of the data which is to be downscaled
</t>
    </r>
    <r>
      <rPr>
        <i/>
        <sz val="9"/>
        <color theme="1"/>
        <rFont val="Aptos Narrow"/>
        <family val="2"/>
        <scheme val="minor"/>
      </rPr>
      <t>(Please select from drop-down list)</t>
    </r>
  </si>
  <si>
    <r>
      <t xml:space="preserve">Select the level to which you are downscaling
</t>
    </r>
    <r>
      <rPr>
        <i/>
        <sz val="9"/>
        <color theme="1"/>
        <rFont val="Aptos Narrow"/>
        <family val="2"/>
        <scheme val="minor"/>
      </rPr>
      <t>(Please select from drop-down list)</t>
    </r>
  </si>
  <si>
    <r>
      <t xml:space="preserve">Enter the type of proxy or driver data you are using for downscaling
</t>
    </r>
    <r>
      <rPr>
        <i/>
        <sz val="9"/>
        <color theme="1"/>
        <rFont val="Aptos Narrow"/>
        <family val="2"/>
        <scheme val="minor"/>
      </rPr>
      <t>(e.g. household data, GDP, vehicle data, land area)</t>
    </r>
  </si>
  <si>
    <t>STEP 3: Calculate the scaling factor</t>
  </si>
  <si>
    <t>STEP 2: Find and choose the proxy or driver data</t>
  </si>
  <si>
    <r>
      <t xml:space="preserve">The scaling factor (as a fraction) is:
</t>
    </r>
    <r>
      <rPr>
        <i/>
        <sz val="9"/>
        <color theme="1"/>
        <rFont val="Aptos Narrow"/>
        <family val="2"/>
        <scheme val="minor"/>
      </rPr>
      <t>(This value is automatically calculated from the input above)</t>
    </r>
  </si>
  <si>
    <r>
      <t xml:space="preserve">The scaling factor (as a %) is:
</t>
    </r>
    <r>
      <rPr>
        <i/>
        <sz val="9"/>
        <color theme="1"/>
        <rFont val="Aptos Narrow"/>
        <family val="2"/>
        <scheme val="minor"/>
      </rPr>
      <t>(This value is automatically calculated from the input above)</t>
    </r>
  </si>
  <si>
    <t>commercial vehicles</t>
  </si>
  <si>
    <t>STEP 4: Apply the scaling factor and produce the downscaled estimate</t>
  </si>
  <si>
    <t>litres</t>
  </si>
  <si>
    <t>You can now input this value into the relevant activity data input sheet and column.</t>
  </si>
  <si>
    <t>General input</t>
  </si>
  <si>
    <r>
      <t xml:space="preserve">EXAMPLE - </t>
    </r>
    <r>
      <rPr>
        <b/>
        <sz val="12"/>
        <color theme="1"/>
        <rFont val="Aptos Narrow"/>
        <family val="2"/>
        <scheme val="minor"/>
      </rPr>
      <t>Downscaling Example 1 taken from the Data Collection and Analysis Guidance document</t>
    </r>
  </si>
  <si>
    <r>
      <t xml:space="preserve">Enter the units
</t>
    </r>
    <r>
      <rPr>
        <i/>
        <sz val="9"/>
        <color theme="1"/>
        <rFont val="Aptos Narrow"/>
        <family val="2"/>
        <scheme val="minor"/>
      </rPr>
      <t>(e.g. litres, ha, kg, households)</t>
    </r>
  </si>
  <si>
    <t>Enteric fermentation emission factor 
(kg CH4/head)</t>
  </si>
  <si>
    <t>Emissions per livestock category
(t CO2eq)</t>
  </si>
  <si>
    <t>Total enteric fermentation emissions</t>
  </si>
  <si>
    <t>Data source for population data</t>
  </si>
  <si>
    <t>Provide the reference for the population data</t>
  </si>
  <si>
    <t>Data source for emission factor</t>
  </si>
  <si>
    <t>Provide the reference for the emission factora</t>
  </si>
  <si>
    <t>Livestock population 
(Head)</t>
  </si>
  <si>
    <t>LIVESTOCK: Manure management (CH4)</t>
  </si>
  <si>
    <t>Manure management CH4 EF 
(kg CH4/head)</t>
  </si>
  <si>
    <t>Sub-category 3</t>
  </si>
  <si>
    <t>Annual average livestock population 
(Head)</t>
  </si>
  <si>
    <t>Census data</t>
  </si>
  <si>
    <t>Broiler data</t>
  </si>
  <si>
    <t>Total produced</t>
  </si>
  <si>
    <t>Total</t>
  </si>
  <si>
    <t>Total cattle</t>
  </si>
  <si>
    <t>Total dairy cattle</t>
  </si>
  <si>
    <t>Layer chickens</t>
  </si>
  <si>
    <t>Total ducks/geese</t>
  </si>
  <si>
    <t>Mature cows (&gt;2yrs)</t>
  </si>
  <si>
    <t>Dairy</t>
  </si>
  <si>
    <t>Non-dairy</t>
  </si>
  <si>
    <t>Commercial (rangeland)</t>
  </si>
  <si>
    <t>Commercial (feedlot)</t>
  </si>
  <si>
    <t>Communal/subsistence</t>
  </si>
  <si>
    <t>Commercial dairy</t>
  </si>
  <si>
    <t>Broiler chickens (Census data)</t>
  </si>
  <si>
    <t>Broiler chickens (Total chickens produced)</t>
  </si>
  <si>
    <t>If only the total cattle population data is available then enter the data in the "Commercial (rangeland)" row; If there is total dairy and total non-dairy cattle population data then enter them against "Commercial dairy" and "Commercial (rangeland)".</t>
  </si>
  <si>
    <t>Information column</t>
  </si>
  <si>
    <t>If the population data is only available for total chickens (i.e. not subdivided into layer and broiler chickens) then enter the total population in this row; however if the data is disaggregated into layer and broiler chickens then enter layer chicken population in this row and broiler chickens below.</t>
  </si>
  <si>
    <t>Cattle types</t>
  </si>
  <si>
    <t>Total non-dairy cattle</t>
  </si>
  <si>
    <t>Commercial non-dairy cattle</t>
  </si>
  <si>
    <t>Commercial feedlot cattle</t>
  </si>
  <si>
    <t>Communal/subsistence non-dairy cattle</t>
  </si>
  <si>
    <t>Total chickens</t>
  </si>
  <si>
    <t>Total Turkeys</t>
  </si>
  <si>
    <t>Enter the population data in this column</t>
  </si>
  <si>
    <t>If only the total sheep population data is avaiable then enter the total population in the "Commercial" row.</t>
  </si>
  <si>
    <t>If only the total goat population data is avaiable then enter the total population in the "Commercial" row.</t>
  </si>
  <si>
    <t>Swine (Pigs)</t>
  </si>
  <si>
    <t>(t CO2eq)</t>
  </si>
  <si>
    <t>Total emissions per category</t>
  </si>
  <si>
    <t>tonnes</t>
  </si>
  <si>
    <t>CO2</t>
  </si>
  <si>
    <t>CH4</t>
  </si>
  <si>
    <t>N2O</t>
  </si>
  <si>
    <t>SCOPE</t>
  </si>
  <si>
    <t>EMISSION ESTIMATION</t>
  </si>
  <si>
    <t>Fuel consumption units</t>
  </si>
  <si>
    <t>kg</t>
  </si>
  <si>
    <t>m3</t>
  </si>
  <si>
    <t>terajoules (TJ)</t>
  </si>
  <si>
    <t>megajoules (MJ)</t>
  </si>
  <si>
    <t>joules (J)</t>
  </si>
  <si>
    <t>GWP</t>
  </si>
  <si>
    <t>AR5</t>
  </si>
  <si>
    <t>Gas</t>
  </si>
  <si>
    <t>AR4</t>
  </si>
  <si>
    <t>AR6</t>
  </si>
  <si>
    <t>Bushbuckridge</t>
  </si>
  <si>
    <r>
      <t xml:space="preserve">Emissions (t CO2eq)
</t>
    </r>
    <r>
      <rPr>
        <i/>
        <sz val="10"/>
        <color theme="1"/>
        <rFont val="Aptos Narrow"/>
        <family val="2"/>
        <scheme val="minor"/>
      </rPr>
      <t>(Emissions will be estimated automatically so no input is required)</t>
    </r>
  </si>
  <si>
    <t>PROCESS FOR COMPLETING THIS WORKSHEET</t>
  </si>
  <si>
    <t>Pigs</t>
  </si>
  <si>
    <t>Sheep types</t>
  </si>
  <si>
    <t>Total sheep population</t>
  </si>
  <si>
    <t>Commercial sheep</t>
  </si>
  <si>
    <t>Communal/subsistence sheep</t>
  </si>
  <si>
    <t>Goat types</t>
  </si>
  <si>
    <t>Total goat population</t>
  </si>
  <si>
    <t>Commercial goats</t>
  </si>
  <si>
    <t>Communal/subsistence goats</t>
  </si>
  <si>
    <t>Total pig population</t>
  </si>
  <si>
    <t>Commercial pigs</t>
  </si>
  <si>
    <t>Communal/subsistence pigs</t>
  </si>
  <si>
    <r>
      <t xml:space="preserve">Please enter broiler chickens </t>
    </r>
    <r>
      <rPr>
        <b/>
        <i/>
        <sz val="9"/>
        <color theme="1"/>
        <rFont val="Aptos Narrow"/>
        <family val="2"/>
        <scheme val="minor"/>
      </rPr>
      <t xml:space="preserve">EITHER </t>
    </r>
    <r>
      <rPr>
        <i/>
        <sz val="9"/>
        <color theme="1"/>
        <rFont val="Aptos Narrow"/>
        <family val="2"/>
        <scheme val="minor"/>
      </rPr>
      <t>as census data</t>
    </r>
    <r>
      <rPr>
        <b/>
        <i/>
        <sz val="9"/>
        <color theme="1"/>
        <rFont val="Aptos Narrow"/>
        <family val="2"/>
        <scheme val="minor"/>
      </rPr>
      <t xml:space="preserve"> OR</t>
    </r>
    <r>
      <rPr>
        <i/>
        <sz val="9"/>
        <color theme="1"/>
        <rFont val="Aptos Narrow"/>
        <family val="2"/>
        <scheme val="minor"/>
      </rPr>
      <t xml:space="preserve"> as total chickens produced. 
If the broiler chicken population data is the number of chickens alive on a particular day (census data) enter it in this row</t>
    </r>
  </si>
  <si>
    <r>
      <t>Please enter broiler chickens</t>
    </r>
    <r>
      <rPr>
        <b/>
        <i/>
        <sz val="9"/>
        <color theme="1"/>
        <rFont val="Aptos Narrow"/>
        <family val="2"/>
        <scheme val="minor"/>
      </rPr>
      <t xml:space="preserve"> EITHER</t>
    </r>
    <r>
      <rPr>
        <i/>
        <sz val="9"/>
        <color theme="1"/>
        <rFont val="Aptos Narrow"/>
        <family val="2"/>
        <scheme val="minor"/>
      </rPr>
      <t xml:space="preserve"> as census data </t>
    </r>
    <r>
      <rPr>
        <b/>
        <i/>
        <sz val="9"/>
        <color theme="1"/>
        <rFont val="Aptos Narrow"/>
        <family val="2"/>
        <scheme val="minor"/>
      </rPr>
      <t>OR</t>
    </r>
    <r>
      <rPr>
        <i/>
        <sz val="9"/>
        <color theme="1"/>
        <rFont val="Aptos Narrow"/>
        <family val="2"/>
        <scheme val="minor"/>
      </rPr>
      <t xml:space="preserve"> as total chickens produced. 
If the broiler population data is the total number of chickens produced in a year then enter it in this row.</t>
    </r>
  </si>
  <si>
    <t>If only the total pig population data is avaiable then enter the total population in the "Commercial" row.</t>
  </si>
  <si>
    <t>LIVESTOCK: Enteric fermentation and manure management</t>
  </si>
  <si>
    <t>Other livestock</t>
  </si>
  <si>
    <t>Pig types</t>
  </si>
  <si>
    <t>Poultry type</t>
  </si>
  <si>
    <t>Units</t>
  </si>
  <si>
    <t>Total emissions
(t CO2eq)</t>
  </si>
  <si>
    <t>WASTE: Solid waste disposal</t>
  </si>
  <si>
    <t>Scope 1 definition</t>
  </si>
  <si>
    <t>Managed</t>
  </si>
  <si>
    <r>
      <t>Unmanaged (</t>
    </r>
    <r>
      <rPr>
        <sz val="11"/>
        <color theme="1"/>
        <rFont val="Aptos Narrow"/>
        <family val="2"/>
      </rPr>
      <t>≥5m)</t>
    </r>
  </si>
  <si>
    <r>
      <t>Unmanaged (</t>
    </r>
    <r>
      <rPr>
        <sz val="11"/>
        <color theme="1"/>
        <rFont val="Aptos Narrow"/>
        <family val="2"/>
      </rPr>
      <t>&lt;5m)</t>
    </r>
  </si>
  <si>
    <t>Type of site</t>
  </si>
  <si>
    <t>Managed (semi-aerobic)</t>
  </si>
  <si>
    <t>Food</t>
  </si>
  <si>
    <t>Garden waste/ plant debris</t>
  </si>
  <si>
    <t>Paper</t>
  </si>
  <si>
    <t>Wood</t>
  </si>
  <si>
    <t>Textiles</t>
  </si>
  <si>
    <t>Industrial waste</t>
  </si>
  <si>
    <t>Nappies</t>
  </si>
  <si>
    <t>Plastic/ other inert waste</t>
  </si>
  <si>
    <r>
      <t xml:space="preserve">Check
</t>
    </r>
    <r>
      <rPr>
        <i/>
        <sz val="9"/>
        <color theme="1"/>
        <rFont val="Aptos Narrow"/>
        <family val="2"/>
        <scheme val="minor"/>
      </rPr>
      <t>(This sum column should be 100 otherwise the composition data must be adjusted)</t>
    </r>
  </si>
  <si>
    <t>Uncategorised</t>
  </si>
  <si>
    <t>Total emissions (t CO2eq)</t>
  </si>
  <si>
    <t>Biological treatment of solid waste</t>
  </si>
  <si>
    <t>Composting</t>
  </si>
  <si>
    <t>Anaerobic digestion at biogas facility</t>
  </si>
  <si>
    <t>Waste units</t>
  </si>
  <si>
    <r>
      <t xml:space="preserve">Tonnes of CH4 recovered
</t>
    </r>
    <r>
      <rPr>
        <i/>
        <sz val="9"/>
        <color theme="1"/>
        <rFont val="Aptos Narrow"/>
        <family val="2"/>
        <scheme val="minor"/>
      </rPr>
      <t>(If there is no data leave it blank)</t>
    </r>
  </si>
  <si>
    <r>
      <t xml:space="preserve">Fraction of methane recovered at landfill
</t>
    </r>
    <r>
      <rPr>
        <i/>
        <sz val="9"/>
        <color theme="1"/>
        <rFont val="Aptos Narrow"/>
        <family val="2"/>
        <scheme val="minor"/>
      </rPr>
      <t>(If there is no data leave it blank)</t>
    </r>
  </si>
  <si>
    <t>Open burning</t>
  </si>
  <si>
    <t>Incineration</t>
  </si>
  <si>
    <t>Solid waste disposal 
Total emissions
(t CO2eq)</t>
  </si>
  <si>
    <t>WASTE: Biological treatment, open burning and incineration</t>
  </si>
  <si>
    <r>
      <t xml:space="preserve">Municipal Solid Waste (MSW) composition
</t>
    </r>
    <r>
      <rPr>
        <i/>
        <sz val="9"/>
        <color theme="1"/>
        <rFont val="Aptos Narrow"/>
        <family val="2"/>
        <scheme val="minor"/>
      </rPr>
      <t>(This is the percentage of the total municipal solid waste that is allocated to each of these waste types indicated below. If this data is not available default values for South Africa (shown in the grey row below the heading) can be used.)</t>
    </r>
  </si>
  <si>
    <t>Rubber and leather</t>
  </si>
  <si>
    <t>Clinical waste</t>
  </si>
  <si>
    <t>Hazardous waste</t>
  </si>
  <si>
    <r>
      <t xml:space="preserve">Waste disposed
</t>
    </r>
    <r>
      <rPr>
        <i/>
        <sz val="10"/>
        <color theme="1"/>
        <rFont val="Aptos Narrow"/>
        <family val="2"/>
        <scheme val="minor"/>
      </rPr>
      <t>(This is the amount of solid waste that is generated and disposed of in your jurisdiction.)</t>
    </r>
  </si>
  <si>
    <r>
      <t xml:space="preserve">Value
</t>
    </r>
    <r>
      <rPr>
        <i/>
        <sz val="9"/>
        <color theme="1"/>
        <rFont val="Aptos Narrow"/>
        <family val="2"/>
        <scheme val="minor"/>
      </rPr>
      <t>(Please enter the amount of waste that is disposed.)</t>
    </r>
  </si>
  <si>
    <r>
      <t xml:space="preserve">Emissions from waste generated and disposed of </t>
    </r>
    <r>
      <rPr>
        <b/>
        <i/>
        <sz val="11"/>
        <color theme="0"/>
        <rFont val="Aptos Narrow"/>
        <family val="2"/>
        <scheme val="minor"/>
      </rPr>
      <t>within the municipal boundary</t>
    </r>
  </si>
  <si>
    <t>Solid waste disposal - Municipal solid waste</t>
  </si>
  <si>
    <t>Solid waste disposal - Industrial waste</t>
  </si>
  <si>
    <t>Degradable organic carbon (DOC)</t>
  </si>
  <si>
    <r>
      <t xml:space="preserve">Data source reference for amount of waste treated
</t>
    </r>
    <r>
      <rPr>
        <i/>
        <sz val="10"/>
        <color theme="1"/>
        <rFont val="Aptos Narrow"/>
        <family val="2"/>
        <scheme val="minor"/>
      </rPr>
      <t>(Please write down where the waste treatment weights were obtained from, incorportaing as much detail as possible (e.g. report name, links, table or page numbers))</t>
    </r>
  </si>
  <si>
    <r>
      <t xml:space="preserve">Waste  treated or burned
</t>
    </r>
    <r>
      <rPr>
        <i/>
        <sz val="10"/>
        <color theme="1"/>
        <rFont val="Aptos Narrow"/>
        <family val="2"/>
        <scheme val="minor"/>
      </rPr>
      <t>(This is the amount of solid waste that is composted, digested, burnt or incinerated within the municipal boundary)</t>
    </r>
  </si>
  <si>
    <r>
      <t xml:space="preserve">Emissions from composting, digesting and burning of waste generated and disposed of </t>
    </r>
    <r>
      <rPr>
        <b/>
        <i/>
        <sz val="11"/>
        <color theme="0"/>
        <rFont val="Aptos Narrow"/>
        <family val="2"/>
        <scheme val="minor"/>
      </rPr>
      <t>within the municipal boundary</t>
    </r>
  </si>
  <si>
    <t>Municipal waste</t>
  </si>
  <si>
    <t>Wastewater treatment sewage sludge</t>
  </si>
  <si>
    <t>Type of site or waste</t>
  </si>
  <si>
    <r>
      <t xml:space="preserve">Value
</t>
    </r>
    <r>
      <rPr>
        <i/>
        <sz val="9"/>
        <color theme="1"/>
        <rFont val="Aptos Narrow"/>
        <family val="2"/>
        <scheme val="minor"/>
      </rPr>
      <t>(Please enter the amount of waste composted, digested, burned or incinerated)</t>
    </r>
  </si>
  <si>
    <t>WASTE: Wastewater treatment</t>
  </si>
  <si>
    <r>
      <t xml:space="preserve">Emissions from wastewater treatment </t>
    </r>
    <r>
      <rPr>
        <b/>
        <i/>
        <sz val="11"/>
        <color theme="0"/>
        <rFont val="Aptos Narrow"/>
        <family val="2"/>
        <scheme val="minor"/>
      </rPr>
      <t>within the municipal boundary</t>
    </r>
  </si>
  <si>
    <t>Wastewater treatment 
Total emissions
(t CO2eq)</t>
  </si>
  <si>
    <r>
      <rPr>
        <b/>
        <sz val="12"/>
        <color theme="0"/>
        <rFont val="Aptos Narrow"/>
        <family val="2"/>
        <scheme val="minor"/>
      </rPr>
      <t>Jurisdiction</t>
    </r>
    <r>
      <rPr>
        <b/>
        <sz val="11"/>
        <color theme="0"/>
        <rFont val="Aptos Narrow"/>
        <family val="2"/>
        <scheme val="minor"/>
      </rPr>
      <t xml:space="preserve">
</t>
    </r>
    <r>
      <rPr>
        <i/>
        <sz val="9"/>
        <color theme="0"/>
        <rFont val="Aptos Narrow"/>
        <family val="2"/>
        <scheme val="minor"/>
      </rPr>
      <t>(Please enter the jurisdiction for which the inventory is being completed)</t>
    </r>
  </si>
  <si>
    <r>
      <rPr>
        <b/>
        <sz val="12"/>
        <color theme="0"/>
        <rFont val="Aptos Narrow"/>
        <family val="2"/>
        <scheme val="minor"/>
      </rPr>
      <t>Inventory year</t>
    </r>
    <r>
      <rPr>
        <b/>
        <sz val="11"/>
        <color theme="0"/>
        <rFont val="Aptos Narrow"/>
        <family val="2"/>
        <scheme val="minor"/>
      </rPr>
      <t xml:space="preserve">
</t>
    </r>
    <r>
      <rPr>
        <i/>
        <sz val="9"/>
        <color theme="0"/>
        <rFont val="Aptos Narrow"/>
        <family val="2"/>
        <scheme val="minor"/>
      </rPr>
      <t>(Please select the year from the drop-down list)</t>
    </r>
  </si>
  <si>
    <r>
      <rPr>
        <b/>
        <sz val="12"/>
        <color theme="0"/>
        <rFont val="Aptos Narrow"/>
        <family val="2"/>
        <scheme val="minor"/>
      </rPr>
      <t>Global warming potential (GWP)</t>
    </r>
    <r>
      <rPr>
        <b/>
        <sz val="11"/>
        <color theme="0"/>
        <rFont val="Aptos Narrow"/>
        <family val="2"/>
        <scheme val="minor"/>
      </rPr>
      <t xml:space="preserve">
</t>
    </r>
    <r>
      <rPr>
        <i/>
        <sz val="9"/>
        <color theme="0"/>
        <rFont val="Aptos Narrow"/>
        <family val="2"/>
        <scheme val="minor"/>
      </rPr>
      <t>(The default GWPs are AR5, but should you wish to change this please select an alternate from the drop-down list)</t>
    </r>
  </si>
  <si>
    <r>
      <rPr>
        <b/>
        <sz val="12"/>
        <color theme="0"/>
        <rFont val="Aptos Narrow"/>
        <family val="2"/>
        <scheme val="minor"/>
      </rPr>
      <t>Population</t>
    </r>
    <r>
      <rPr>
        <b/>
        <sz val="11"/>
        <color theme="0"/>
        <rFont val="Aptos Narrow"/>
        <family val="2"/>
        <scheme val="minor"/>
      </rPr>
      <t xml:space="preserve">
</t>
    </r>
    <r>
      <rPr>
        <i/>
        <sz val="9"/>
        <color theme="0"/>
        <rFont val="Aptos Narrow"/>
        <family val="2"/>
        <scheme val="minor"/>
      </rPr>
      <t>(Please enter the population of the jurisdiction)</t>
    </r>
  </si>
  <si>
    <r>
      <rPr>
        <b/>
        <sz val="12"/>
        <color theme="0"/>
        <rFont val="Aptos Narrow"/>
        <family val="2"/>
        <scheme val="minor"/>
      </rPr>
      <t>Rural population percentage</t>
    </r>
    <r>
      <rPr>
        <b/>
        <sz val="11"/>
        <color theme="0"/>
        <rFont val="Aptos Narrow"/>
        <family val="2"/>
        <scheme val="minor"/>
      </rPr>
      <t xml:space="preserve">
</t>
    </r>
    <r>
      <rPr>
        <i/>
        <sz val="9"/>
        <color theme="0"/>
        <rFont val="Aptos Narrow"/>
        <family val="2"/>
        <scheme val="minor"/>
      </rPr>
      <t>(Please enter the percentage of the population that is in the rural bracket)</t>
    </r>
  </si>
  <si>
    <r>
      <rPr>
        <b/>
        <sz val="12"/>
        <color theme="0"/>
        <rFont val="Aptos Narrow"/>
        <family val="2"/>
        <scheme val="minor"/>
      </rPr>
      <t>Urban low income percentage</t>
    </r>
    <r>
      <rPr>
        <b/>
        <sz val="11"/>
        <color theme="0"/>
        <rFont val="Aptos Narrow"/>
        <family val="2"/>
        <scheme val="minor"/>
      </rPr>
      <t xml:space="preserve">
</t>
    </r>
    <r>
      <rPr>
        <i/>
        <sz val="9"/>
        <color theme="0"/>
        <rFont val="Aptos Narrow"/>
        <family val="2"/>
        <scheme val="minor"/>
      </rPr>
      <t>(Please enter the percentage of the population that is in the urban low income bracket)</t>
    </r>
  </si>
  <si>
    <r>
      <rPr>
        <b/>
        <sz val="12"/>
        <color theme="0"/>
        <rFont val="Aptos Narrow"/>
        <family val="2"/>
        <scheme val="minor"/>
      </rPr>
      <t>Urban high income percentage</t>
    </r>
    <r>
      <rPr>
        <b/>
        <sz val="11"/>
        <color theme="0"/>
        <rFont val="Aptos Narrow"/>
        <family val="2"/>
        <scheme val="minor"/>
      </rPr>
      <t xml:space="preserve">
</t>
    </r>
    <r>
      <rPr>
        <i/>
        <sz val="9"/>
        <color theme="0"/>
        <rFont val="Aptos Narrow"/>
        <family val="2"/>
        <scheme val="minor"/>
      </rPr>
      <t>(Please enter the percentage of the population that is in the urban high income bracket)</t>
    </r>
  </si>
  <si>
    <t>Domestic wastewater</t>
  </si>
  <si>
    <t>Industrial wastewater</t>
  </si>
  <si>
    <t>Rural</t>
  </si>
  <si>
    <t>Urban low income</t>
  </si>
  <si>
    <t>Urban high income</t>
  </si>
  <si>
    <t>Stagnant sewer</t>
  </si>
  <si>
    <t>Flowing sewer</t>
  </si>
  <si>
    <t>Septic system</t>
  </si>
  <si>
    <t>Continuous incineration (Stoker)</t>
  </si>
  <si>
    <t>Continuous incineration (Fluidised bed)</t>
  </si>
  <si>
    <t>Semi-continuous incineration (Stoker)</t>
  </si>
  <si>
    <t>Semi-continuous incineration (Fluidised bed)</t>
  </si>
  <si>
    <t>Batch type incineration (Stoker)</t>
  </si>
  <si>
    <t>Batch type incineration (Fluidised bed)</t>
  </si>
  <si>
    <t>Type of incineration</t>
  </si>
  <si>
    <r>
      <t xml:space="preserve">Type of incineration
</t>
    </r>
    <r>
      <rPr>
        <i/>
        <sz val="9"/>
        <color theme="1"/>
        <rFont val="Aptos Narrow"/>
        <family val="2"/>
        <scheme val="minor"/>
      </rPr>
      <t>(Please select from the drop-down list provided)</t>
    </r>
  </si>
  <si>
    <t>Waste - Biological treatment, burning and incineration
Total emissions 
(t CO2eq)</t>
  </si>
  <si>
    <t>Amount of CH4 recovered in the inventory year
(kg CH4)</t>
  </si>
  <si>
    <t>Organic component removed as sludge in inventory year
(kg BOD)</t>
  </si>
  <si>
    <t>CH4 EF
(kg CH4/ kg BOD)</t>
  </si>
  <si>
    <t>Total emissions 
(t CO2eq)</t>
  </si>
  <si>
    <t xml:space="preserve">Alcohol Refining </t>
  </si>
  <si>
    <t xml:space="preserve">Starch Production </t>
  </si>
  <si>
    <t>Beer and Malt</t>
  </si>
  <si>
    <t>Vegetable Oils</t>
  </si>
  <si>
    <t>Dairy Products</t>
  </si>
  <si>
    <t>Fish Processing</t>
  </si>
  <si>
    <t>Vegetables Fruits and Juices</t>
  </si>
  <si>
    <t>Meat and Poultry</t>
  </si>
  <si>
    <t xml:space="preserve">Organic Chemicals </t>
  </si>
  <si>
    <t>Petroleum Refining</t>
  </si>
  <si>
    <t>Plastic and Resins</t>
  </si>
  <si>
    <t>Soap and Detergents</t>
  </si>
  <si>
    <t>Pulp and Paper</t>
  </si>
  <si>
    <t>Sugar</t>
  </si>
  <si>
    <t>Wine and vinegar</t>
  </si>
  <si>
    <t>Organic component removed as sludge in inventory year
(kg COD)</t>
  </si>
  <si>
    <t>Anaerobic reactor</t>
  </si>
  <si>
    <t>Sea, river, lake discharge</t>
  </si>
  <si>
    <t>Aerobic treatment plant (well managed)</t>
  </si>
  <si>
    <t>Anaerobic shallow lagoon</t>
  </si>
  <si>
    <t>Anaerobic deep lagoon</t>
  </si>
  <si>
    <t>Aerobic treatment plant (not well managed)</t>
  </si>
  <si>
    <t>Type of industry</t>
  </si>
  <si>
    <r>
      <t xml:space="preserve">Data source reference for industrial wastewater treatment data
</t>
    </r>
    <r>
      <rPr>
        <i/>
        <sz val="10"/>
        <color theme="1"/>
        <rFont val="Aptos Narrow"/>
        <family val="2"/>
        <scheme val="minor"/>
      </rPr>
      <t>(Please write down where the industrial wastewater data was obtained from, incorportaing as much detail as possible (e.g. report name, links, table or page numbers))</t>
    </r>
  </si>
  <si>
    <r>
      <t xml:space="preserve">Data source reference for degree of utilisation, organic removal and CH4 recovery data
</t>
    </r>
    <r>
      <rPr>
        <i/>
        <sz val="10"/>
        <color theme="1"/>
        <rFont val="Aptos Narrow"/>
        <family val="2"/>
        <scheme val="minor"/>
      </rPr>
      <t>(Please write down where the domestic wastewater data was obtained from, incorporating as much detail as possible (e.g. report name, links, table or page numbers)</t>
    </r>
    <r>
      <rPr>
        <b/>
        <sz val="11"/>
        <color theme="1"/>
        <rFont val="Aptos Narrow"/>
        <family val="2"/>
        <scheme val="minor"/>
      </rPr>
      <t>)</t>
    </r>
  </si>
  <si>
    <r>
      <t xml:space="preserve">Data source reference for waste generation and composition data
</t>
    </r>
    <r>
      <rPr>
        <i/>
        <sz val="10"/>
        <color theme="1"/>
        <rFont val="Aptos Narrow"/>
        <family val="2"/>
        <scheme val="minor"/>
      </rPr>
      <t>(Please write down where the waste generation and composition data was obtained from, incorportaing as much detail as possible (e.g. report name, links, table or page numbers))</t>
    </r>
  </si>
  <si>
    <t>Total industrial product produced in inventory year</t>
  </si>
  <si>
    <t>(t/yr)</t>
  </si>
  <si>
    <t>Wastewater generated</t>
  </si>
  <si>
    <t>(m3/t product)</t>
  </si>
  <si>
    <r>
      <t xml:space="preserve">Waste treatment type
</t>
    </r>
    <r>
      <rPr>
        <i/>
        <sz val="9"/>
        <color theme="1"/>
        <rFont val="Aptos Narrow"/>
        <family val="2"/>
        <scheme val="minor"/>
      </rPr>
      <t>(Please select from the drop-down list provided)</t>
    </r>
  </si>
  <si>
    <t>Industrial wastewater treatment types</t>
  </si>
  <si>
    <t>Anaerobic digester, reactor or deep lagoon</t>
  </si>
  <si>
    <t>Latrine (rural)</t>
  </si>
  <si>
    <t>Latrine (urban low income)</t>
  </si>
  <si>
    <r>
      <t xml:space="preserve">Degree of utilisation
</t>
    </r>
    <r>
      <rPr>
        <i/>
        <sz val="9"/>
        <color theme="1"/>
        <rFont val="Aptos Narrow"/>
        <family val="2"/>
        <scheme val="minor"/>
      </rPr>
      <t>(This is the fraction of treatment/disharge pathway for each category. Default va;ues are provided in te grey rows if no data is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</si>
</sst>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2"/>
      <color theme="1"/>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b/>
      <sz val="14"/>
      <color theme="1"/>
      <name val="Aptos Narrow"/>
      <family val="2"/>
      <scheme val="minor"/>
    </font>
    <font>
      <b/>
      <sz val="14"/>
      <color theme="0"/>
      <name val="Aptos Narrow"/>
      <family val="2"/>
      <scheme val="minor"/>
    </font>
    <font>
      <b/>
      <sz val="12"/>
      <color theme="0"/>
      <name val="Aptos Narrow"/>
      <family val="2"/>
      <scheme val="minor"/>
    </font>
    <font>
      <b/>
      <sz val="11"/>
      <color theme="0"/>
      <name val="Aptos Narrow"/>
      <family val="2"/>
      <scheme val="minor"/>
    </font>
    <font>
      <i/>
      <sz val="9"/>
      <color theme="1"/>
      <name val="Aptos Narrow"/>
      <family val="2"/>
      <scheme val="minor"/>
    </font>
    <font>
      <b/>
      <i/>
      <sz val="9"/>
      <color theme="1"/>
      <name val="Aptos Narrow"/>
      <family val="2"/>
      <scheme val="minor"/>
    </font>
    <font>
      <sz val="11"/>
      <color theme="1"/>
      <name val="Aptos Narrow"/>
      <family val="2"/>
      <scheme val="minor"/>
    </font>
    <font>
      <i/>
      <sz val="10"/>
      <color theme="0"/>
      <name val="Aptos Narrow"/>
      <family val="2"/>
      <scheme val="minor"/>
    </font>
    <font>
      <sz val="8"/>
      <name val="Aptos Narrow"/>
      <family val="2"/>
      <scheme val="minor"/>
    </font>
    <font>
      <i/>
      <sz val="10"/>
      <color rgb="FFFF0000"/>
      <name val="Aptos Narrow"/>
      <family val="2"/>
      <scheme val="minor"/>
    </font>
    <font>
      <b/>
      <sz val="18"/>
      <color theme="0"/>
      <name val="Aptos Narrow"/>
      <family val="2"/>
      <scheme val="minor"/>
    </font>
    <font>
      <i/>
      <sz val="10"/>
      <color theme="1"/>
      <name val="Aptos Narrow"/>
      <family val="2"/>
      <scheme val="minor"/>
    </font>
    <font>
      <b/>
      <sz val="22"/>
      <color theme="9" tint="-0.499984740745262"/>
      <name val="Aptos Narrow"/>
      <family val="2"/>
      <scheme val="minor"/>
    </font>
    <font>
      <i/>
      <sz val="9"/>
      <color theme="0"/>
      <name val="Aptos Narrow"/>
      <family val="2"/>
      <scheme val="minor"/>
    </font>
    <font>
      <b/>
      <sz val="10"/>
      <color theme="1"/>
      <name val="Aptos Narrow"/>
      <family val="2"/>
      <scheme val="minor"/>
    </font>
    <font>
      <b/>
      <i/>
      <sz val="10"/>
      <color theme="1"/>
      <name val="Aptos Narrow"/>
      <family val="2"/>
      <scheme val="minor"/>
    </font>
    <font>
      <i/>
      <sz val="11"/>
      <color theme="0"/>
      <name val="Aptos Narrow"/>
      <family val="2"/>
      <scheme val="minor"/>
    </font>
    <font>
      <b/>
      <i/>
      <sz val="11"/>
      <color theme="0"/>
      <name val="Aptos Narrow"/>
      <family val="2"/>
      <scheme val="minor"/>
    </font>
    <font>
      <sz val="11"/>
      <color theme="1"/>
      <name val="Aptos Narrow"/>
      <family val="2"/>
    </font>
    <font>
      <sz val="10"/>
      <name val="Arial"/>
      <family val="2"/>
    </font>
    <font>
      <u/>
      <sz val="12"/>
      <color theme="10"/>
      <name val="Arial"/>
      <family val="2"/>
    </font>
  </fonts>
  <fills count="19">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rgb="FFFFFF99"/>
        <bgColor indexed="64"/>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rgb="FF99CCFF"/>
        <bgColor indexed="64"/>
      </patternFill>
    </fill>
    <fill>
      <patternFill patternType="solid">
        <fgColor rgb="FF111846"/>
        <bgColor indexed="64"/>
      </patternFill>
    </fill>
    <fill>
      <patternFill patternType="solid">
        <fgColor rgb="FF366843"/>
        <bgColor indexed="64"/>
      </patternFill>
    </fill>
    <fill>
      <patternFill patternType="solid">
        <fgColor theme="2" tint="-9.9978637043366805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medium">
        <color indexed="64"/>
      </left>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theme="1"/>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theme="0"/>
      </bottom>
      <diagonal/>
    </border>
    <border>
      <left style="thin">
        <color auto="1"/>
      </left>
      <right style="thin">
        <color auto="1"/>
      </right>
      <top style="thin">
        <color theme="0"/>
      </top>
      <bottom style="thin">
        <color theme="0"/>
      </bottom>
      <diagonal/>
    </border>
    <border>
      <left style="thin">
        <color auto="1"/>
      </left>
      <right style="thin">
        <color auto="1"/>
      </right>
      <top style="thin">
        <color theme="0"/>
      </top>
      <bottom style="thin">
        <color auto="1"/>
      </bottom>
      <diagonal/>
    </border>
    <border>
      <left/>
      <right/>
      <top style="thin">
        <color indexed="64"/>
      </top>
      <bottom/>
      <diagonal/>
    </border>
    <border>
      <left/>
      <right style="thin">
        <color indexed="64"/>
      </right>
      <top style="thin">
        <color indexed="64"/>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diagonal/>
    </border>
    <border>
      <left/>
      <right style="thin">
        <color theme="1"/>
      </right>
      <top/>
      <bottom style="thin">
        <color theme="1"/>
      </bottom>
      <diagonal/>
    </border>
    <border>
      <left style="thin">
        <color auto="1"/>
      </left>
      <right style="thin">
        <color theme="0"/>
      </right>
      <top style="thin">
        <color theme="0"/>
      </top>
      <bottom style="thin">
        <color theme="0"/>
      </bottom>
      <diagonal/>
    </border>
    <border>
      <left style="thin">
        <color auto="1"/>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indexed="64"/>
      </right>
      <top style="thin">
        <color theme="0"/>
      </top>
      <bottom style="thin">
        <color theme="0"/>
      </bottom>
      <diagonal/>
    </border>
    <border>
      <left style="thin">
        <color auto="1"/>
      </left>
      <right style="thin">
        <color auto="1"/>
      </right>
      <top style="thin">
        <color theme="0"/>
      </top>
      <bottom/>
      <diagonal/>
    </border>
    <border>
      <left/>
      <right style="thin">
        <color theme="1"/>
      </right>
      <top style="thin">
        <color theme="1"/>
      </top>
      <bottom/>
      <diagonal/>
    </border>
    <border>
      <left/>
      <right style="thin">
        <color theme="1"/>
      </right>
      <top/>
      <bottom/>
      <diagonal/>
    </border>
    <border>
      <left style="thin">
        <color theme="9"/>
      </left>
      <right style="thin">
        <color theme="9"/>
      </right>
      <top/>
      <bottom style="medium">
        <color theme="9"/>
      </bottom>
      <diagonal/>
    </border>
    <border>
      <left style="thin">
        <color theme="1"/>
      </left>
      <right/>
      <top style="thin">
        <color theme="1"/>
      </top>
      <bottom/>
      <diagonal/>
    </border>
    <border>
      <left style="thin">
        <color theme="1"/>
      </left>
      <right style="thin">
        <color theme="1"/>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theme="1"/>
      </top>
      <bottom style="thin">
        <color indexed="64"/>
      </bottom>
      <diagonal/>
    </border>
    <border>
      <left/>
      <right/>
      <top style="thin">
        <color theme="1"/>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1">
    <xf numFmtId="0" fontId="0" fillId="0" borderId="0"/>
    <xf numFmtId="4" fontId="11" fillId="15" borderId="5" applyAlignment="0" applyProtection="0"/>
    <xf numFmtId="4" fontId="11" fillId="11" borderId="5" applyAlignment="0" applyProtection="0"/>
    <xf numFmtId="0" fontId="12" fillId="13" borderId="1"/>
    <xf numFmtId="0" fontId="14" fillId="0" borderId="0" applyNumberFormat="0" applyFill="0" applyBorder="0" applyAlignment="0" applyProtection="0"/>
    <xf numFmtId="0" fontId="11" fillId="0" borderId="0"/>
    <xf numFmtId="0" fontId="24" fillId="0" borderId="0"/>
    <xf numFmtId="0" fontId="11" fillId="0" borderId="0"/>
    <xf numFmtId="0" fontId="11" fillId="0" borderId="0"/>
    <xf numFmtId="0" fontId="25" fillId="0" borderId="0" applyNumberFormat="0" applyFill="0" applyBorder="0" applyAlignment="0" applyProtection="0"/>
    <xf numFmtId="0" fontId="11" fillId="0" borderId="0" applyNumberFormat="0" applyFont="0" applyFill="0" applyBorder="0" applyProtection="0">
      <alignment vertical="center"/>
    </xf>
  </cellStyleXfs>
  <cellXfs count="190">
    <xf numFmtId="0" fontId="0" fillId="0" borderId="0" xfId="0"/>
    <xf numFmtId="0" fontId="6" fillId="2" borderId="0" xfId="0" applyFont="1" applyFill="1"/>
    <xf numFmtId="0" fontId="3" fillId="2" borderId="0" xfId="0" applyFont="1" applyFill="1"/>
    <xf numFmtId="0" fontId="0" fillId="3" borderId="0" xfId="0" applyFill="1"/>
    <xf numFmtId="0" fontId="7" fillId="3" borderId="0" xfId="0" applyFont="1" applyFill="1"/>
    <xf numFmtId="0" fontId="0" fillId="4" borderId="0" xfId="0" applyFill="1"/>
    <xf numFmtId="0" fontId="0" fillId="0" borderId="1" xfId="0" applyBorder="1"/>
    <xf numFmtId="0" fontId="2" fillId="8" borderId="0" xfId="0" applyFont="1" applyFill="1"/>
    <xf numFmtId="0" fontId="2" fillId="8" borderId="1" xfId="0" applyFont="1" applyFill="1" applyBorder="1" applyAlignment="1">
      <alignment horizontal="center" vertical="center"/>
    </xf>
    <xf numFmtId="0" fontId="2" fillId="4"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9" borderId="1" xfId="0" applyFill="1" applyBorder="1" applyAlignment="1">
      <alignment horizontal="center" vertical="center"/>
    </xf>
    <xf numFmtId="0" fontId="7" fillId="2" borderId="0" xfId="0" applyFont="1" applyFill="1"/>
    <xf numFmtId="0" fontId="4" fillId="0" borderId="1" xfId="0" applyFont="1" applyBorder="1" applyAlignment="1">
      <alignment horizontal="center" vertical="center"/>
    </xf>
    <xf numFmtId="0" fontId="2" fillId="10"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0" fillId="11" borderId="1" xfId="0" applyFill="1" applyBorder="1" applyAlignment="1">
      <alignment horizontal="center" vertical="center" wrapText="1"/>
    </xf>
    <xf numFmtId="10" fontId="0" fillId="11" borderId="1" xfId="0" applyNumberFormat="1" applyFill="1" applyBorder="1" applyAlignment="1">
      <alignment horizontal="center" vertical="center" wrapText="1"/>
    </xf>
    <xf numFmtId="0" fontId="2" fillId="10" borderId="1" xfId="0" applyFont="1" applyFill="1" applyBorder="1" applyAlignment="1">
      <alignment horizontal="center" vertical="center"/>
    </xf>
    <xf numFmtId="4" fontId="0" fillId="9" borderId="1" xfId="0" applyNumberFormat="1" applyFill="1" applyBorder="1" applyAlignment="1">
      <alignment horizontal="center" vertical="center"/>
    </xf>
    <xf numFmtId="4" fontId="0" fillId="11" borderId="1" xfId="0" applyNumberFormat="1" applyFill="1" applyBorder="1" applyAlignment="1">
      <alignment horizontal="center" vertical="center" wrapText="1"/>
    </xf>
    <xf numFmtId="0" fontId="0" fillId="12" borderId="0" xfId="0" applyFill="1"/>
    <xf numFmtId="0" fontId="0" fillId="5" borderId="0" xfId="0" applyFill="1"/>
    <xf numFmtId="0" fontId="5" fillId="5" borderId="0" xfId="0" applyFont="1" applyFill="1"/>
    <xf numFmtId="0" fontId="0" fillId="0" borderId="1" xfId="0" applyBorder="1" applyAlignment="1">
      <alignment horizontal="left" vertical="center"/>
    </xf>
    <xf numFmtId="4" fontId="11" fillId="15" borderId="5" xfId="1"/>
    <xf numFmtId="4" fontId="11" fillId="11" borderId="5" xfId="2"/>
    <xf numFmtId="0" fontId="12" fillId="13" borderId="1" xfId="3" applyAlignment="1">
      <alignment wrapText="1"/>
    </xf>
    <xf numFmtId="0" fontId="0" fillId="0" borderId="3" xfId="0" applyBorder="1"/>
    <xf numFmtId="4" fontId="11" fillId="11" borderId="6" xfId="2" applyBorder="1"/>
    <xf numFmtId="4" fontId="2" fillId="11" borderId="8" xfId="2" applyFont="1" applyBorder="1" applyAlignment="1">
      <alignment horizontal="center" vertical="center"/>
    </xf>
    <xf numFmtId="0" fontId="2" fillId="0" borderId="7" xfId="0" applyFont="1" applyBorder="1" applyAlignment="1">
      <alignment horizontal="center" vertical="center" wrapText="1"/>
    </xf>
    <xf numFmtId="0" fontId="0" fillId="0" borderId="0" xfId="0" applyAlignment="1">
      <alignment wrapText="1"/>
    </xf>
    <xf numFmtId="0" fontId="8" fillId="7" borderId="0" xfId="0" applyFont="1" applyFill="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left" vertical="center" wrapText="1"/>
    </xf>
    <xf numFmtId="4" fontId="11" fillId="15" borderId="1" xfId="1" applyBorder="1" applyAlignment="1">
      <alignment horizontal="center" vertical="center"/>
    </xf>
    <xf numFmtId="0" fontId="10" fillId="6" borderId="1" xfId="0" applyFont="1" applyFill="1" applyBorder="1" applyAlignment="1">
      <alignment horizontal="center" vertical="center" wrapText="1"/>
    </xf>
    <xf numFmtId="0" fontId="12" fillId="13" borderId="1" xfId="3"/>
    <xf numFmtId="0" fontId="4" fillId="11" borderId="1" xfId="0" applyFont="1" applyFill="1" applyBorder="1" applyAlignment="1">
      <alignment horizontal="center" vertical="center"/>
    </xf>
    <xf numFmtId="0" fontId="2" fillId="5" borderId="0" xfId="0" applyFont="1" applyFill="1" applyAlignment="1">
      <alignment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wrapText="1"/>
    </xf>
    <xf numFmtId="0" fontId="0" fillId="14" borderId="0" xfId="0" applyFill="1"/>
    <xf numFmtId="0" fontId="7" fillId="2" borderId="0" xfId="0" applyFont="1" applyFill="1" applyAlignment="1">
      <alignment horizontal="center" vertical="center"/>
    </xf>
    <xf numFmtId="0" fontId="2" fillId="0" borderId="0" xfId="0" applyFont="1"/>
    <xf numFmtId="0" fontId="9" fillId="8" borderId="1" xfId="0" applyFont="1" applyFill="1" applyBorder="1" applyAlignment="1">
      <alignment horizontal="center" vertical="center" wrapText="1"/>
    </xf>
    <xf numFmtId="0" fontId="14" fillId="0" borderId="0" xfId="4"/>
    <xf numFmtId="0" fontId="15" fillId="16" borderId="0" xfId="0" applyFont="1" applyFill="1"/>
    <xf numFmtId="0" fontId="6" fillId="17" borderId="0" xfId="0" applyFont="1" applyFill="1"/>
    <xf numFmtId="0" fontId="8" fillId="7" borderId="6" xfId="0" applyFont="1" applyFill="1" applyBorder="1" applyAlignment="1">
      <alignment horizontal="center" vertical="center" wrapText="1"/>
    </xf>
    <xf numFmtId="4" fontId="2" fillId="11" borderId="15" xfId="2" applyFont="1" applyBorder="1" applyAlignment="1">
      <alignment vertical="center"/>
    </xf>
    <xf numFmtId="4" fontId="2" fillId="11" borderId="16" xfId="2" applyFont="1" applyBorder="1" applyAlignment="1">
      <alignment vertical="center"/>
    </xf>
    <xf numFmtId="4" fontId="4" fillId="11" borderId="14" xfId="2" applyFont="1" applyBorder="1" applyAlignment="1">
      <alignment vertical="center"/>
    </xf>
    <xf numFmtId="0" fontId="17" fillId="18" borderId="0" xfId="0" applyFont="1" applyFill="1"/>
    <xf numFmtId="0" fontId="4" fillId="9" borderId="11" xfId="0" applyFont="1" applyFill="1" applyBorder="1" applyAlignment="1">
      <alignment horizontal="center" vertical="center"/>
    </xf>
    <xf numFmtId="0" fontId="8" fillId="16" borderId="17" xfId="0" applyFont="1" applyFill="1" applyBorder="1" applyAlignment="1">
      <alignment horizontal="center" vertical="center" wrapText="1"/>
    </xf>
    <xf numFmtId="0" fontId="8" fillId="16" borderId="18" xfId="0" applyFont="1" applyFill="1" applyBorder="1" applyAlignment="1">
      <alignment horizontal="center" vertical="center" wrapText="1"/>
    </xf>
    <xf numFmtId="0" fontId="0" fillId="17" borderId="0" xfId="0" applyFill="1"/>
    <xf numFmtId="0" fontId="2" fillId="5" borderId="3" xfId="0" applyFont="1" applyFill="1" applyBorder="1" applyAlignment="1">
      <alignment wrapText="1"/>
    </xf>
    <xf numFmtId="0" fontId="2" fillId="5" borderId="4" xfId="0" applyFont="1" applyFill="1" applyBorder="1" applyAlignment="1">
      <alignment wrapText="1"/>
    </xf>
    <xf numFmtId="0" fontId="14" fillId="12" borderId="0" xfId="4" applyFill="1"/>
    <xf numFmtId="0" fontId="7" fillId="16" borderId="1" xfId="0" applyFont="1" applyFill="1" applyBorder="1" applyAlignment="1">
      <alignment horizontal="center" vertical="center"/>
    </xf>
    <xf numFmtId="0" fontId="7" fillId="16" borderId="17" xfId="0" applyFont="1" applyFill="1" applyBorder="1" applyAlignment="1">
      <alignment vertical="center"/>
    </xf>
    <xf numFmtId="0" fontId="7" fillId="16" borderId="18" xfId="0" applyFont="1" applyFill="1" applyBorder="1" applyAlignment="1">
      <alignment vertical="center"/>
    </xf>
    <xf numFmtId="0" fontId="7" fillId="16" borderId="19" xfId="0" applyFont="1" applyFill="1" applyBorder="1" applyAlignment="1">
      <alignment vertical="center"/>
    </xf>
    <xf numFmtId="0" fontId="2" fillId="5" borderId="11" xfId="0" applyFont="1" applyFill="1" applyBorder="1" applyAlignment="1">
      <alignment horizontal="center" vertical="center" wrapText="1"/>
    </xf>
    <xf numFmtId="0" fontId="0" fillId="0" borderId="1" xfId="0" applyBorder="1" applyAlignment="1">
      <alignment wrapText="1"/>
    </xf>
    <xf numFmtId="4" fontId="11" fillId="15" borderId="25" xfId="1" applyBorder="1"/>
    <xf numFmtId="0" fontId="2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4" fontId="11" fillId="15" borderId="6" xfId="1" applyBorder="1"/>
    <xf numFmtId="4" fontId="2" fillId="12" borderId="7" xfId="1" applyFont="1" applyFill="1" applyBorder="1" applyAlignment="1">
      <alignment horizontal="center" vertical="center" wrapText="1"/>
    </xf>
    <xf numFmtId="4" fontId="4" fillId="11" borderId="16" xfId="2" applyFont="1" applyBorder="1" applyAlignment="1">
      <alignment vertical="center"/>
    </xf>
    <xf numFmtId="0" fontId="7" fillId="16" borderId="28" xfId="0" applyFont="1" applyFill="1" applyBorder="1" applyAlignment="1">
      <alignment vertical="center"/>
    </xf>
    <xf numFmtId="0" fontId="7" fillId="16" borderId="29" xfId="0" applyFont="1" applyFill="1" applyBorder="1" applyAlignment="1">
      <alignment vertical="center" wrapText="1"/>
    </xf>
    <xf numFmtId="0" fontId="21" fillId="16" borderId="30" xfId="0" applyFont="1" applyFill="1" applyBorder="1" applyAlignment="1">
      <alignment horizontal="center" vertical="center" wrapText="1"/>
    </xf>
    <xf numFmtId="0" fontId="4" fillId="11" borderId="3" xfId="0" applyFont="1" applyFill="1" applyBorder="1" applyAlignment="1">
      <alignment horizontal="center" vertical="center"/>
    </xf>
    <xf numFmtId="0" fontId="7" fillId="16" borderId="31" xfId="0" applyFont="1" applyFill="1" applyBorder="1" applyAlignment="1">
      <alignment horizontal="center" vertical="center"/>
    </xf>
    <xf numFmtId="0" fontId="7" fillId="16" borderId="32" xfId="0" applyFont="1" applyFill="1" applyBorder="1" applyAlignment="1">
      <alignment vertical="center"/>
    </xf>
    <xf numFmtId="0" fontId="2" fillId="5" borderId="1" xfId="0" applyFont="1" applyFill="1" applyBorder="1" applyAlignment="1">
      <alignment horizontal="center" vertical="center" textRotation="90" wrapText="1"/>
    </xf>
    <xf numFmtId="0" fontId="2" fillId="5" borderId="11" xfId="0" applyFont="1" applyFill="1" applyBorder="1" applyAlignment="1">
      <alignment horizontal="center" vertical="center" textRotation="90" wrapText="1"/>
    </xf>
    <xf numFmtId="3" fontId="2" fillId="11" borderId="5" xfId="2" applyNumberFormat="1" applyFont="1" applyAlignment="1">
      <alignment horizontal="center" vertical="center"/>
    </xf>
    <xf numFmtId="0" fontId="0" fillId="0" borderId="3" xfId="0" applyBorder="1" applyAlignment="1">
      <alignment horizontal="left" vertical="center"/>
    </xf>
    <xf numFmtId="4" fontId="11" fillId="11" borderId="5" xfId="2" applyAlignment="1">
      <alignment horizontal="center" vertical="center"/>
    </xf>
    <xf numFmtId="4" fontId="11" fillId="14" borderId="5" xfId="1" applyFill="1"/>
    <xf numFmtId="3" fontId="2" fillId="14" borderId="5" xfId="2" applyNumberFormat="1" applyFont="1" applyFill="1" applyAlignment="1">
      <alignment horizontal="center" vertical="center"/>
    </xf>
    <xf numFmtId="4" fontId="11" fillId="15" borderId="33" xfId="1" applyBorder="1"/>
    <xf numFmtId="4" fontId="11" fillId="15" borderId="1" xfId="1" applyBorder="1"/>
    <xf numFmtId="0" fontId="0" fillId="0" borderId="3" xfId="0" applyBorder="1" applyAlignment="1">
      <alignment horizontal="left" vertical="center" wrapText="1"/>
    </xf>
    <xf numFmtId="4" fontId="11" fillId="15" borderId="6" xfId="1" applyBorder="1" applyAlignment="1">
      <alignment horizontal="center" vertical="center"/>
    </xf>
    <xf numFmtId="4" fontId="11" fillId="11" borderId="6" xfId="2" applyBorder="1" applyAlignment="1">
      <alignment horizontal="center" vertical="center"/>
    </xf>
    <xf numFmtId="4" fontId="11" fillId="15" borderId="22" xfId="1" applyBorder="1" applyAlignment="1">
      <alignment horizontal="center" vertical="center"/>
    </xf>
    <xf numFmtId="3" fontId="2" fillId="11" borderId="24" xfId="2" applyNumberFormat="1" applyFont="1" applyBorder="1" applyAlignment="1">
      <alignment horizontal="center" vertical="center"/>
    </xf>
    <xf numFmtId="4" fontId="11" fillId="11" borderId="25" xfId="2" applyBorder="1" applyAlignment="1">
      <alignment horizontal="center" vertical="center"/>
    </xf>
    <xf numFmtId="4" fontId="11" fillId="11" borderId="5" xfId="2" applyAlignment="1">
      <alignment horizontal="right"/>
    </xf>
    <xf numFmtId="0" fontId="8" fillId="16" borderId="32" xfId="0" applyFont="1" applyFill="1" applyBorder="1" applyAlignment="1">
      <alignment horizontal="center" vertical="center" wrapText="1"/>
    </xf>
    <xf numFmtId="4" fontId="11" fillId="14" borderId="6" xfId="1" applyFill="1" applyBorder="1"/>
    <xf numFmtId="4" fontId="11" fillId="14" borderId="1" xfId="1" applyFill="1" applyBorder="1"/>
    <xf numFmtId="3" fontId="2" fillId="14" borderId="24" xfId="2" applyNumberFormat="1" applyFont="1" applyFill="1" applyBorder="1" applyAlignment="1">
      <alignment horizontal="center" vertical="center"/>
    </xf>
    <xf numFmtId="4" fontId="0" fillId="11" borderId="5" xfId="2" applyFont="1" applyAlignment="1">
      <alignment horizontal="right"/>
    </xf>
    <xf numFmtId="4" fontId="0" fillId="11" borderId="5" xfId="2" applyFont="1" applyAlignment="1">
      <alignment horizontal="right" vertical="center"/>
    </xf>
    <xf numFmtId="4" fontId="11" fillId="11" borderId="5" xfId="2" applyAlignment="1">
      <alignment horizontal="right" vertical="center"/>
    </xf>
    <xf numFmtId="0" fontId="9" fillId="5" borderId="1" xfId="0" applyFont="1" applyFill="1" applyBorder="1" applyAlignment="1">
      <alignment horizontal="right" vertical="center" wrapText="1"/>
    </xf>
    <xf numFmtId="4" fontId="11" fillId="15" borderId="5" xfId="1" applyAlignment="1">
      <alignment horizontal="center" vertical="center"/>
    </xf>
    <xf numFmtId="4" fontId="11" fillId="11" borderId="6" xfId="2" applyBorder="1" applyAlignment="1">
      <alignment horizontal="right" vertical="center"/>
    </xf>
    <xf numFmtId="0" fontId="8" fillId="7" borderId="35" xfId="0" applyFont="1" applyFill="1" applyBorder="1" applyAlignment="1">
      <alignment horizontal="center" vertical="center" wrapText="1"/>
    </xf>
    <xf numFmtId="4" fontId="11" fillId="11" borderId="36" xfId="2" applyBorder="1" applyAlignment="1">
      <alignment horizontal="right" vertical="center"/>
    </xf>
    <xf numFmtId="4" fontId="0" fillId="11" borderId="1" xfId="2" applyFont="1" applyBorder="1" applyAlignment="1">
      <alignment horizontal="right" vertical="center"/>
    </xf>
    <xf numFmtId="4" fontId="11" fillId="14" borderId="0" xfId="2" applyFill="1" applyBorder="1" applyAlignment="1">
      <alignment horizontal="right" vertical="center"/>
    </xf>
    <xf numFmtId="4" fontId="0" fillId="14" borderId="0" xfId="2" applyFont="1" applyFill="1" applyBorder="1" applyAlignment="1">
      <alignment horizontal="right" vertical="center"/>
    </xf>
    <xf numFmtId="4" fontId="0" fillId="11" borderId="3" xfId="2" applyFont="1" applyBorder="1" applyAlignment="1">
      <alignment horizontal="right" vertical="center"/>
    </xf>
    <xf numFmtId="4" fontId="2" fillId="11" borderId="15" xfId="2" applyFont="1" applyBorder="1" applyAlignment="1">
      <alignment horizontal="right" vertical="center"/>
    </xf>
    <xf numFmtId="4" fontId="4" fillId="11" borderId="16" xfId="2" applyFont="1" applyBorder="1" applyAlignment="1">
      <alignment horizontal="right" vertical="center"/>
    </xf>
    <xf numFmtId="4" fontId="11" fillId="15" borderId="25" xfId="1" applyBorder="1" applyAlignment="1">
      <alignment horizontal="center" vertical="center"/>
    </xf>
    <xf numFmtId="0" fontId="19" fillId="5" borderId="1" xfId="0" applyFont="1" applyFill="1" applyBorder="1" applyAlignment="1">
      <alignment horizontal="center" vertical="center" textRotation="90" wrapText="1"/>
    </xf>
    <xf numFmtId="4" fontId="11" fillId="15" borderId="23" xfId="1" applyBorder="1" applyAlignment="1">
      <alignment horizontal="center" vertical="center"/>
    </xf>
    <xf numFmtId="4" fontId="11" fillId="11" borderId="47" xfId="2" applyBorder="1" applyAlignment="1">
      <alignment horizontal="right" vertical="center"/>
    </xf>
    <xf numFmtId="4" fontId="11" fillId="11" borderId="3" xfId="2" applyBorder="1" applyAlignment="1">
      <alignment horizontal="right" vertical="center"/>
    </xf>
    <xf numFmtId="0" fontId="1" fillId="0" borderId="3" xfId="0" applyFont="1" applyBorder="1" applyAlignment="1">
      <alignment horizontal="left" vertical="center" wrapText="1"/>
    </xf>
    <xf numFmtId="0" fontId="7" fillId="16"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19" fillId="5" borderId="3" xfId="0" applyFont="1" applyFill="1" applyBorder="1" applyAlignment="1">
      <alignment horizontal="center" vertical="center" textRotation="90" wrapText="1"/>
    </xf>
    <xf numFmtId="0" fontId="19" fillId="5" borderId="2" xfId="0" applyFont="1" applyFill="1" applyBorder="1" applyAlignment="1">
      <alignment horizontal="center" vertical="center" textRotation="90" wrapText="1"/>
    </xf>
    <xf numFmtId="0" fontId="19" fillId="5" borderId="4" xfId="0" applyFont="1" applyFill="1" applyBorder="1" applyAlignment="1">
      <alignment horizontal="center" vertical="center" textRotation="90" wrapText="1"/>
    </xf>
    <xf numFmtId="0" fontId="4" fillId="11" borderId="1" xfId="0" applyFont="1" applyFill="1" applyBorder="1" applyAlignment="1">
      <alignment horizontal="center" vertical="center"/>
    </xf>
    <xf numFmtId="0" fontId="4" fillId="11" borderId="3" xfId="0" applyFont="1" applyFill="1" applyBorder="1" applyAlignment="1">
      <alignment horizontal="center" vertical="center"/>
    </xf>
    <xf numFmtId="0" fontId="7" fillId="16" borderId="38" xfId="0" applyFont="1" applyFill="1" applyBorder="1" applyAlignment="1">
      <alignment horizontal="center" vertical="center"/>
    </xf>
    <xf numFmtId="0" fontId="7" fillId="16" borderId="39" xfId="0" applyFont="1" applyFill="1" applyBorder="1" applyAlignment="1">
      <alignment horizontal="center" vertical="center"/>
    </xf>
    <xf numFmtId="0" fontId="7" fillId="16" borderId="40" xfId="0" applyFont="1" applyFill="1" applyBorder="1" applyAlignment="1">
      <alignment horizontal="center" vertical="center"/>
    </xf>
    <xf numFmtId="0" fontId="21" fillId="16" borderId="38" xfId="0" applyFont="1" applyFill="1" applyBorder="1" applyAlignment="1">
      <alignment horizontal="center" vertical="center" wrapText="1"/>
    </xf>
    <xf numFmtId="0" fontId="21" fillId="16" borderId="39" xfId="0" applyFont="1" applyFill="1" applyBorder="1" applyAlignment="1">
      <alignment horizontal="center" vertical="center" wrapText="1"/>
    </xf>
    <xf numFmtId="0" fontId="21" fillId="16" borderId="40" xfId="0" applyFont="1" applyFill="1" applyBorder="1" applyAlignment="1">
      <alignment horizontal="center" vertical="center" wrapText="1"/>
    </xf>
    <xf numFmtId="4" fontId="4" fillId="11" borderId="41" xfId="2" applyFont="1" applyBorder="1" applyAlignment="1">
      <alignment horizontal="center" vertical="center"/>
    </xf>
    <xf numFmtId="4" fontId="4" fillId="11" borderId="42" xfId="2" applyFont="1" applyBorder="1" applyAlignment="1">
      <alignment horizontal="center" vertical="center"/>
    </xf>
    <xf numFmtId="4" fontId="4" fillId="11" borderId="43" xfId="2" applyFont="1" applyBorder="1" applyAlignment="1">
      <alignment horizontal="center" vertical="center"/>
    </xf>
    <xf numFmtId="4" fontId="4" fillId="11" borderId="44" xfId="2" applyFont="1" applyBorder="1" applyAlignment="1">
      <alignment horizontal="center" vertical="center"/>
    </xf>
    <xf numFmtId="4" fontId="4" fillId="11" borderId="45" xfId="2" applyFont="1" applyBorder="1" applyAlignment="1">
      <alignment horizontal="center" vertical="center"/>
    </xf>
    <xf numFmtId="4" fontId="4" fillId="11" borderId="46" xfId="2" applyFont="1" applyBorder="1" applyAlignment="1">
      <alignment horizontal="center" vertical="center"/>
    </xf>
    <xf numFmtId="4" fontId="11" fillId="11" borderId="6" xfId="2" applyBorder="1" applyAlignment="1">
      <alignment horizontal="right" vertical="center"/>
    </xf>
    <xf numFmtId="4" fontId="11" fillId="11" borderId="37" xfId="2" applyBorder="1" applyAlignment="1">
      <alignment horizontal="right" vertical="center"/>
    </xf>
    <xf numFmtId="4" fontId="11" fillId="11" borderId="34" xfId="2" applyBorder="1" applyAlignment="1">
      <alignment horizontal="right" vertical="center"/>
    </xf>
    <xf numFmtId="0" fontId="2" fillId="5" borderId="26"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4" fontId="11" fillId="15" borderId="23" xfId="1" applyBorder="1" applyAlignment="1">
      <alignment horizontal="center" vertical="center"/>
    </xf>
    <xf numFmtId="4" fontId="11" fillId="15" borderId="24" xfId="1" applyBorder="1" applyAlignment="1">
      <alignment horizontal="center" vertical="center"/>
    </xf>
    <xf numFmtId="4" fontId="11" fillId="15" borderId="25" xfId="1" applyBorder="1" applyAlignment="1">
      <alignment horizontal="center" vertical="center"/>
    </xf>
    <xf numFmtId="4" fontId="2" fillId="12" borderId="48" xfId="1" applyFont="1" applyFill="1" applyBorder="1" applyAlignment="1">
      <alignment horizontal="center" vertical="center" wrapText="1"/>
    </xf>
    <xf numFmtId="4" fontId="2" fillId="12" borderId="49" xfId="1" applyFont="1" applyFill="1" applyBorder="1" applyAlignment="1">
      <alignment horizontal="center" vertical="center" wrapText="1"/>
    </xf>
    <xf numFmtId="4" fontId="2" fillId="12" borderId="12" xfId="1" applyFont="1" applyFill="1" applyBorder="1" applyAlignment="1">
      <alignment horizontal="center" vertical="center" wrapText="1"/>
    </xf>
    <xf numFmtId="4" fontId="2" fillId="12" borderId="15" xfId="1" applyFont="1" applyFill="1" applyBorder="1" applyAlignment="1">
      <alignment horizontal="center" vertical="center" wrapText="1"/>
    </xf>
    <xf numFmtId="4" fontId="11" fillId="15" borderId="9" xfId="1" applyBorder="1" applyAlignment="1">
      <alignment horizontal="right"/>
    </xf>
    <xf numFmtId="4" fontId="11" fillId="15" borderId="10" xfId="1" applyBorder="1" applyAlignment="1">
      <alignment horizontal="right"/>
    </xf>
    <xf numFmtId="4" fontId="11" fillId="15" borderId="11" xfId="1" applyBorder="1" applyAlignment="1">
      <alignment horizontal="right"/>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9" fillId="6" borderId="3"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4" fontId="4" fillId="11" borderId="1" xfId="2" applyFont="1" applyBorder="1" applyAlignment="1">
      <alignment horizontal="center" vertical="center"/>
    </xf>
    <xf numFmtId="4" fontId="4" fillId="11" borderId="33" xfId="2" applyFont="1" applyBorder="1" applyAlignment="1">
      <alignment horizontal="center" vertical="center"/>
    </xf>
    <xf numFmtId="4" fontId="4" fillId="11" borderId="34" xfId="2" applyFont="1" applyBorder="1" applyAlignment="1">
      <alignment horizontal="center" vertical="center"/>
    </xf>
    <xf numFmtId="4" fontId="4" fillId="11" borderId="27" xfId="2" applyFont="1" applyBorder="1" applyAlignment="1">
      <alignment horizontal="center" vertical="center"/>
    </xf>
    <xf numFmtId="0" fontId="7" fillId="16" borderId="0" xfId="0" applyFont="1" applyFill="1" applyAlignment="1">
      <alignment horizontal="center" vertical="center" wrapText="1"/>
    </xf>
    <xf numFmtId="0" fontId="6" fillId="7" borderId="13" xfId="0" applyFont="1" applyFill="1" applyBorder="1" applyAlignment="1">
      <alignment horizontal="center"/>
    </xf>
    <xf numFmtId="0" fontId="0" fillId="0" borderId="3" xfId="0" applyBorder="1" applyAlignment="1">
      <alignment horizontal="left" vertical="center"/>
    </xf>
    <xf numFmtId="0" fontId="0" fillId="0" borderId="2" xfId="0" applyBorder="1" applyAlignment="1">
      <alignment horizontal="left"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0" fillId="0" borderId="4" xfId="0" applyBorder="1" applyAlignment="1">
      <alignment horizontal="left" vertical="center"/>
    </xf>
    <xf numFmtId="0" fontId="8" fillId="2" borderId="0" xfId="0" applyFont="1" applyFill="1" applyAlignment="1">
      <alignment horizontal="center" vertical="center" wrapText="1"/>
    </xf>
  </cellXfs>
  <cellStyles count="11">
    <cellStyle name="Calculation" xfId="2" builtinId="22" customBuiltin="1"/>
    <cellStyle name="Data source" xfId="3" xr:uid="{668ECEA4-F82D-45D1-8156-793AB75DC826}"/>
    <cellStyle name="Hyperlink 2" xfId="9" xr:uid="{7C4BFCA2-6B7D-4AEF-B7AB-3BA371F0CB58}"/>
    <cellStyle name="Input" xfId="1" builtinId="20" customBuiltin="1"/>
    <cellStyle name="Normal" xfId="0" builtinId="0"/>
    <cellStyle name="Normal 10 3 3 3" xfId="7" xr:uid="{9646AA52-A03C-417B-A169-641EA9DC9B2B}"/>
    <cellStyle name="Normal 2 2" xfId="10" xr:uid="{006ED433-3582-42B3-A08B-75D9279A67B5}"/>
    <cellStyle name="Normal 209 2" xfId="8" xr:uid="{23441BBA-9974-44A8-9B53-2EDEE1CDE82E}"/>
    <cellStyle name="Normal 210" xfId="6" xr:uid="{CBA61A58-B502-4001-B66E-F28CD133AF6B}"/>
    <cellStyle name="Normal 5 33" xfId="5" xr:uid="{B0951283-B004-42CF-BD51-E840EAF58876}"/>
    <cellStyle name="Warning Text" xfId="4" builtinId="11" customBuiltin="1"/>
  </cellStyles>
  <dxfs count="21">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top style="thin">
          <color indexed="64"/>
        </top>
      </border>
    </dxf>
    <dxf>
      <border outline="0">
        <top style="thin">
          <color theme="9"/>
        </top>
        <bottom style="thin">
          <color indexed="64"/>
        </bottom>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left" vertical="center" textRotation="0" wrapText="1" indent="0" justifyLastLine="0" shrinkToFit="0" readingOrder="0"/>
    </dxf>
    <dxf>
      <border outline="0">
        <bottom style="medium">
          <color theme="9"/>
        </bottom>
      </border>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0" tint="-0.499984740745262"/>
        </patternFill>
      </fill>
      <alignment horizontal="center" vertical="center" textRotation="0" wrapText="1" indent="0" justifyLastLine="0" shrinkToFit="0" readingOrder="0"/>
    </dxf>
  </dxfs>
  <tableStyles count="0" defaultTableStyle="TableStyleMedium2" defaultPivotStyle="PivotStyleLight16"/>
  <colors>
    <mruColors>
      <color rgb="FFDA312A"/>
      <color rgb="FF111846"/>
      <color rgb="FF366843"/>
      <color rgb="FF1F3D27"/>
      <color rgb="FFEFBC23"/>
      <color rgb="FFFFFFFF"/>
      <color rgb="FF99CCFF"/>
      <color rgb="FFFFFF99"/>
      <color rgb="FF94B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4482274-AC6C-454C-9F7E-58E5D3B9D0BF}" type="doc">
      <dgm:prSet loTypeId="urn:microsoft.com/office/officeart/2005/8/layout/chevron1" loCatId="process" qsTypeId="urn:microsoft.com/office/officeart/2005/8/quickstyle/simple1" qsCatId="simple" csTypeId="urn:microsoft.com/office/officeart/2005/8/colors/accent1_2" csCatId="accent1" phldr="1"/>
      <dgm:spPr/>
    </dgm:pt>
    <dgm:pt modelId="{37AAA3FF-83F4-48EF-8182-20657AAA2027}">
      <dgm:prSet phldrT="[Text]" custT="1"/>
      <dgm:spPr>
        <a:solidFill>
          <a:srgbClr val="DA312A"/>
        </a:solidFill>
        <a:ln>
          <a:solidFill>
            <a:srgbClr val="DA312A"/>
          </a:solidFill>
        </a:ln>
      </dgm:spPr>
      <dgm:t>
        <a:bodyPr/>
        <a:lstStyle/>
        <a:p>
          <a:r>
            <a:rPr lang="en-ZA" sz="1200" b="1"/>
            <a:t>STEP 2:</a:t>
          </a:r>
          <a:r>
            <a:rPr lang="en-ZA" sz="1400" b="1"/>
            <a:t> </a:t>
          </a:r>
          <a:r>
            <a:rPr lang="en-ZA" sz="1050"/>
            <a:t>Obtain data on the amount of fuel used in your jurisdiction, by fuel type, in each of the activities indicated in the green rows</a:t>
          </a:r>
          <a:endParaRPr lang="en-ZA" sz="1100"/>
        </a:p>
      </dgm:t>
    </dgm:pt>
    <dgm:pt modelId="{D6120539-7434-4C91-BD23-2B27FAA292BE}" type="parTrans" cxnId="{ED9136AE-3F63-4D00-8B04-496ED28662EA}">
      <dgm:prSet/>
      <dgm:spPr/>
      <dgm:t>
        <a:bodyPr/>
        <a:lstStyle/>
        <a:p>
          <a:endParaRPr lang="en-ZA"/>
        </a:p>
      </dgm:t>
    </dgm:pt>
    <dgm:pt modelId="{F1193F9F-30F1-4036-A49B-9146986F4940}" type="sibTrans" cxnId="{ED9136AE-3F63-4D00-8B04-496ED28662EA}">
      <dgm:prSet/>
      <dgm:spPr/>
      <dgm:t>
        <a:bodyPr/>
        <a:lstStyle/>
        <a:p>
          <a:endParaRPr lang="en-ZA"/>
        </a:p>
      </dgm:t>
    </dgm:pt>
    <dgm:pt modelId="{2C0BB829-CD45-4B17-AB2C-6E275E769A89}">
      <dgm:prSet phldrT="[Text]" custT="1"/>
      <dgm:spPr>
        <a:solidFill>
          <a:srgbClr val="DA312A"/>
        </a:solidFill>
        <a:ln>
          <a:solidFill>
            <a:srgbClr val="DA312A"/>
          </a:solidFill>
        </a:ln>
      </dgm:spPr>
      <dgm:t>
        <a:bodyPr/>
        <a:lstStyle/>
        <a:p>
          <a:r>
            <a:rPr lang="en-ZA" sz="1200" b="1"/>
            <a:t>STEP 3:</a:t>
          </a:r>
          <a:r>
            <a:rPr lang="en-ZA" sz="1100"/>
            <a:t> </a:t>
          </a:r>
          <a:r>
            <a:rPr lang="en-ZA" sz="1050"/>
            <a:t>For each fuel type enter the amount of fuel used in the light blue cells (column B) and ensure to select the correct units in column C)</a:t>
          </a:r>
          <a:endParaRPr lang="en-ZA" sz="1100"/>
        </a:p>
      </dgm:t>
    </dgm:pt>
    <dgm:pt modelId="{6D3DD915-9608-40D6-89FD-58EDB91A00F0}" type="parTrans" cxnId="{F9E81C6D-65F7-4549-8C26-25E4F5CAC02A}">
      <dgm:prSet/>
      <dgm:spPr/>
      <dgm:t>
        <a:bodyPr/>
        <a:lstStyle/>
        <a:p>
          <a:endParaRPr lang="en-ZA"/>
        </a:p>
      </dgm:t>
    </dgm:pt>
    <dgm:pt modelId="{DFAEA09C-D7FF-4027-896E-689F25289A8C}" type="sibTrans" cxnId="{F9E81C6D-65F7-4549-8C26-25E4F5CAC02A}">
      <dgm:prSet/>
      <dgm:spPr/>
      <dgm:t>
        <a:bodyPr/>
        <a:lstStyle/>
        <a:p>
          <a:endParaRPr lang="en-ZA"/>
        </a:p>
      </dgm:t>
    </dgm:pt>
    <dgm:pt modelId="{89E666D8-43A3-48AD-A19D-DA2F0263C84E}">
      <dgm:prSet phldrT="[Text]" custT="1"/>
      <dgm:spPr>
        <a:solidFill>
          <a:srgbClr val="DA312A"/>
        </a:solidFill>
        <a:ln>
          <a:solidFill>
            <a:srgbClr val="DA312A"/>
          </a:solidFill>
        </a:ln>
      </dgm:spPr>
      <dgm:t>
        <a:bodyPr/>
        <a:lstStyle/>
        <a:p>
          <a:r>
            <a:rPr lang="en-ZA" sz="1200" b="1"/>
            <a:t>STEP 4: </a:t>
          </a:r>
          <a:r>
            <a:rPr lang="en-ZA" sz="1050"/>
            <a:t>Fill in the information about the source of your fuel use data in the dark blue cells (column J)</a:t>
          </a:r>
          <a:endParaRPr lang="en-ZA" sz="1100"/>
        </a:p>
      </dgm:t>
    </dgm:pt>
    <dgm:pt modelId="{85E53746-7A1B-48FC-9E7A-93AE58FBF466}" type="parTrans" cxnId="{BA63E0D6-F8E7-4E65-9425-5E630F24E743}">
      <dgm:prSet/>
      <dgm:spPr/>
      <dgm:t>
        <a:bodyPr/>
        <a:lstStyle/>
        <a:p>
          <a:endParaRPr lang="en-ZA"/>
        </a:p>
      </dgm:t>
    </dgm:pt>
    <dgm:pt modelId="{926C4EDE-3E91-47D9-82F9-97C42E6882C5}" type="sibTrans" cxnId="{BA63E0D6-F8E7-4E65-9425-5E630F24E743}">
      <dgm:prSet/>
      <dgm:spPr/>
      <dgm:t>
        <a:bodyPr/>
        <a:lstStyle/>
        <a:p>
          <a:endParaRPr lang="en-ZA"/>
        </a:p>
      </dgm:t>
    </dgm:pt>
    <dgm:pt modelId="{2C750D54-B2BA-4232-B969-4B76604F7F46}">
      <dgm:prSet phldrT="[Text]" custT="1"/>
      <dgm:spPr>
        <a:solidFill>
          <a:srgbClr val="DA312A"/>
        </a:solidFill>
        <a:ln>
          <a:solidFill>
            <a:srgbClr val="DA312A"/>
          </a:solidFill>
        </a:ln>
      </dgm:spPr>
      <dgm:t>
        <a:bodyPr/>
        <a:lstStyle/>
        <a:p>
          <a:r>
            <a:rPr lang="en-ZA" sz="1200" b="1"/>
            <a:t>STEP 5:</a:t>
          </a:r>
          <a:r>
            <a:rPr lang="en-ZA" sz="1100"/>
            <a:t> </a:t>
          </a:r>
          <a:r>
            <a:rPr lang="en-ZA" sz="1050"/>
            <a:t>The GHG emissions (CO</a:t>
          </a:r>
          <a:r>
            <a:rPr lang="en-ZA" sz="1050" baseline="-25000"/>
            <a:t>2</a:t>
          </a:r>
          <a:r>
            <a:rPr lang="en-ZA" sz="1050"/>
            <a:t>, CH</a:t>
          </a:r>
          <a:r>
            <a:rPr lang="en-ZA" sz="1050" baseline="-25000"/>
            <a:t>4</a:t>
          </a:r>
          <a:r>
            <a:rPr lang="en-ZA" sz="1050"/>
            <a:t>, N</a:t>
          </a:r>
          <a:r>
            <a:rPr lang="en-ZA" sz="1050" baseline="-25000"/>
            <a:t>2</a:t>
          </a:r>
          <a:r>
            <a:rPr lang="en-ZA" sz="1050"/>
            <a:t>O) will automatically be calculated and can be viewed in columns E to H)</a:t>
          </a:r>
          <a:endParaRPr lang="en-ZA" sz="1100"/>
        </a:p>
      </dgm:t>
    </dgm:pt>
    <dgm:pt modelId="{C3EB535C-3B7E-4BC3-A2EF-30551684BE1E}" type="parTrans" cxnId="{933BA3EB-E141-4DC2-AEC1-622376EC028F}">
      <dgm:prSet/>
      <dgm:spPr/>
      <dgm:t>
        <a:bodyPr/>
        <a:lstStyle/>
        <a:p>
          <a:endParaRPr lang="en-ZA"/>
        </a:p>
      </dgm:t>
    </dgm:pt>
    <dgm:pt modelId="{C13392E9-B949-45E6-BE0E-336399AAD963}" type="sibTrans" cxnId="{933BA3EB-E141-4DC2-AEC1-622376EC028F}">
      <dgm:prSet/>
      <dgm:spPr/>
      <dgm:t>
        <a:bodyPr/>
        <a:lstStyle/>
        <a:p>
          <a:endParaRPr lang="en-ZA"/>
        </a:p>
      </dgm:t>
    </dgm:pt>
    <dgm:pt modelId="{FBE59ED5-CBD1-4057-BB01-2F8974CA728D}">
      <dgm:prSet phldrT="[Text]" custT="1"/>
      <dgm:spPr>
        <a:solidFill>
          <a:srgbClr val="DA312A"/>
        </a:solidFill>
        <a:ln>
          <a:solidFill>
            <a:srgbClr val="DA312A"/>
          </a:solidFill>
        </a:ln>
      </dgm:spPr>
      <dgm:t>
        <a:bodyPr/>
        <a:lstStyle/>
        <a:p>
          <a:r>
            <a:rPr lang="en-ZA" sz="1200" b="1"/>
            <a:t>STEP 6:</a:t>
          </a:r>
          <a:r>
            <a:rPr lang="en-ZA" sz="1200"/>
            <a:t> </a:t>
          </a:r>
          <a:r>
            <a:rPr lang="en-ZA" sz="1050"/>
            <a:t>Go to the summary page to view the overall emission results for your jurisdiction</a:t>
          </a:r>
          <a:endParaRPr lang="en-ZA" sz="1100"/>
        </a:p>
      </dgm:t>
    </dgm:pt>
    <dgm:pt modelId="{3449C1E2-D9BE-421D-B0F6-D6CE1AE1EACE}" type="parTrans" cxnId="{F197A525-E646-4528-9949-D2E6D3BFAE83}">
      <dgm:prSet/>
      <dgm:spPr/>
      <dgm:t>
        <a:bodyPr/>
        <a:lstStyle/>
        <a:p>
          <a:endParaRPr lang="en-ZA"/>
        </a:p>
      </dgm:t>
    </dgm:pt>
    <dgm:pt modelId="{CA9A8ECC-C341-4171-B3B6-EFE7159E68F6}" type="sibTrans" cxnId="{F197A525-E646-4528-9949-D2E6D3BFAE83}">
      <dgm:prSet/>
      <dgm:spPr/>
      <dgm:t>
        <a:bodyPr/>
        <a:lstStyle/>
        <a:p>
          <a:endParaRPr lang="en-ZA"/>
        </a:p>
      </dgm:t>
    </dgm:pt>
    <dgm:pt modelId="{FF658CC7-CDCF-4D17-8E6B-3FF10433DEF3}">
      <dgm:prSet phldrT="[Text]" custT="1"/>
      <dgm:spPr>
        <a:solidFill>
          <a:srgbClr val="DA312A"/>
        </a:solidFill>
        <a:ln>
          <a:solidFill>
            <a:srgbClr val="DA312A"/>
          </a:solidFill>
        </a:ln>
      </dgm:spPr>
      <dgm:t>
        <a:bodyPr/>
        <a:lstStyle/>
        <a:p>
          <a:r>
            <a:rPr lang="en-ZA" sz="1200" b="1"/>
            <a:t>STEP 7 (Optional): </a:t>
          </a:r>
          <a:r>
            <a:rPr lang="en-ZA" sz="1050"/>
            <a:t>If you wish to check or adjust the emission factors go to the "EFs" worksheet to make these adjustments before viewing the finalised emissions</a:t>
          </a:r>
          <a:endParaRPr lang="en-ZA" sz="1100"/>
        </a:p>
      </dgm:t>
    </dgm:pt>
    <dgm:pt modelId="{E7BA22A7-02CF-4B3F-863C-F3F32863B693}" type="parTrans" cxnId="{C59D181E-6378-434A-B4E6-10D2AFE47610}">
      <dgm:prSet/>
      <dgm:spPr/>
      <dgm:t>
        <a:bodyPr/>
        <a:lstStyle/>
        <a:p>
          <a:endParaRPr lang="en-ZA"/>
        </a:p>
      </dgm:t>
    </dgm:pt>
    <dgm:pt modelId="{0DD574B8-3720-420B-AFAD-EACE7797B6FF}" type="sibTrans" cxnId="{C59D181E-6378-434A-B4E6-10D2AFE47610}">
      <dgm:prSet/>
      <dgm:spPr/>
      <dgm:t>
        <a:bodyPr/>
        <a:lstStyle/>
        <a:p>
          <a:endParaRPr lang="en-ZA"/>
        </a:p>
      </dgm:t>
    </dgm:pt>
    <dgm:pt modelId="{1C8A6F0E-CFBA-4A57-899A-0C565021E287}">
      <dgm:prSet phldrT="[Text]" custT="1"/>
      <dgm:spPr>
        <a:solidFill>
          <a:srgbClr val="DA312A"/>
        </a:solidFill>
        <a:ln>
          <a:solidFill>
            <a:srgbClr val="DA312A"/>
          </a:solidFill>
        </a:ln>
      </dgm:spPr>
      <dgm:t>
        <a:bodyPr/>
        <a:lstStyle/>
        <a:p>
          <a:r>
            <a:rPr lang="en-ZA" sz="1200" b="1"/>
            <a:t>STEP 1:</a:t>
          </a:r>
          <a:r>
            <a:rPr lang="en-ZA" sz="1100"/>
            <a:t> </a:t>
          </a:r>
          <a:r>
            <a:rPr lang="en-ZA" sz="1050"/>
            <a:t>Ensure that you have completed the "General input" sheet</a:t>
          </a:r>
          <a:endParaRPr lang="en-ZA" sz="1100"/>
        </a:p>
      </dgm:t>
    </dgm:pt>
    <dgm:pt modelId="{8E364190-555C-4EAA-8019-4239E0451348}" type="parTrans" cxnId="{08CBB880-919C-4779-91F1-39A917FA3026}">
      <dgm:prSet/>
      <dgm:spPr/>
      <dgm:t>
        <a:bodyPr/>
        <a:lstStyle/>
        <a:p>
          <a:endParaRPr lang="en-ZA"/>
        </a:p>
      </dgm:t>
    </dgm:pt>
    <dgm:pt modelId="{834473CB-55B3-46E5-8351-FBA5A02591E9}" type="sibTrans" cxnId="{08CBB880-919C-4779-91F1-39A917FA3026}">
      <dgm:prSet/>
      <dgm:spPr/>
      <dgm:t>
        <a:bodyPr/>
        <a:lstStyle/>
        <a:p>
          <a:endParaRPr lang="en-ZA"/>
        </a:p>
      </dgm:t>
    </dgm:pt>
    <dgm:pt modelId="{19AA0041-4226-4EA1-B4C8-75B5D0757CC5}" type="pres">
      <dgm:prSet presAssocID="{24482274-AC6C-454C-9F7E-58E5D3B9D0BF}" presName="Name0" presStyleCnt="0">
        <dgm:presLayoutVars>
          <dgm:dir/>
          <dgm:animLvl val="lvl"/>
          <dgm:resizeHandles val="exact"/>
        </dgm:presLayoutVars>
      </dgm:prSet>
      <dgm:spPr/>
    </dgm:pt>
    <dgm:pt modelId="{2AA0B49B-ECDB-4572-B03E-363E2F22D7F2}" type="pres">
      <dgm:prSet presAssocID="{1C8A6F0E-CFBA-4A57-899A-0C565021E287}" presName="parTxOnly" presStyleLbl="node1" presStyleIdx="0" presStyleCnt="7" custScaleX="89613" custScaleY="119786" custLinFactNeighborX="12677">
        <dgm:presLayoutVars>
          <dgm:chMax val="0"/>
          <dgm:chPref val="0"/>
          <dgm:bulletEnabled val="1"/>
        </dgm:presLayoutVars>
      </dgm:prSet>
      <dgm:spPr/>
    </dgm:pt>
    <dgm:pt modelId="{7750FEDB-4F2B-4191-9B0E-97265731043F}" type="pres">
      <dgm:prSet presAssocID="{834473CB-55B3-46E5-8351-FBA5A02591E9}" presName="parTxOnlySpace" presStyleCnt="0"/>
      <dgm:spPr/>
    </dgm:pt>
    <dgm:pt modelId="{774AC88C-F7FE-42A7-B4F2-36EEE6A30469}" type="pres">
      <dgm:prSet presAssocID="{37AAA3FF-83F4-48EF-8182-20657AAA2027}" presName="parTxOnly" presStyleLbl="node1" presStyleIdx="1" presStyleCnt="7" custScaleX="116691" custScaleY="119786" custLinFactNeighborX="12677">
        <dgm:presLayoutVars>
          <dgm:chMax val="0"/>
          <dgm:chPref val="0"/>
          <dgm:bulletEnabled val="1"/>
        </dgm:presLayoutVars>
      </dgm:prSet>
      <dgm:spPr/>
    </dgm:pt>
    <dgm:pt modelId="{8296CC2E-2392-4A82-BBE7-BD4122A3E0DD}" type="pres">
      <dgm:prSet presAssocID="{F1193F9F-30F1-4036-A49B-9146986F4940}" presName="parTxOnlySpace" presStyleCnt="0"/>
      <dgm:spPr/>
    </dgm:pt>
    <dgm:pt modelId="{2BF56828-EED3-48D8-BB8B-D8EB15FDE131}" type="pres">
      <dgm:prSet presAssocID="{2C0BB829-CD45-4B17-AB2C-6E275E769A89}" presName="parTxOnly" presStyleLbl="node1" presStyleIdx="2" presStyleCnt="7" custScaleX="116691" custScaleY="119786" custLinFactNeighborX="12677">
        <dgm:presLayoutVars>
          <dgm:chMax val="0"/>
          <dgm:chPref val="0"/>
          <dgm:bulletEnabled val="1"/>
        </dgm:presLayoutVars>
      </dgm:prSet>
      <dgm:spPr/>
    </dgm:pt>
    <dgm:pt modelId="{928EEAF9-8D5C-42E9-9020-FE06CC0CB40A}" type="pres">
      <dgm:prSet presAssocID="{DFAEA09C-D7FF-4027-896E-689F25289A8C}" presName="parTxOnlySpace" presStyleCnt="0"/>
      <dgm:spPr/>
    </dgm:pt>
    <dgm:pt modelId="{9B04AE36-5BBE-4B37-9FB4-112771F3EFE1}" type="pres">
      <dgm:prSet presAssocID="{89E666D8-43A3-48AD-A19D-DA2F0263C84E}" presName="parTxOnly" presStyleLbl="node1" presStyleIdx="3" presStyleCnt="7" custScaleX="116691" custScaleY="119786" custLinFactNeighborX="12677">
        <dgm:presLayoutVars>
          <dgm:chMax val="0"/>
          <dgm:chPref val="0"/>
          <dgm:bulletEnabled val="1"/>
        </dgm:presLayoutVars>
      </dgm:prSet>
      <dgm:spPr/>
    </dgm:pt>
    <dgm:pt modelId="{F3C3FB08-9DD9-4662-9315-775587CE501E}" type="pres">
      <dgm:prSet presAssocID="{926C4EDE-3E91-47D9-82F9-97C42E6882C5}" presName="parTxOnlySpace" presStyleCnt="0"/>
      <dgm:spPr/>
    </dgm:pt>
    <dgm:pt modelId="{83F40F26-F18C-4810-971C-04B6C2B1387A}" type="pres">
      <dgm:prSet presAssocID="{2C750D54-B2BA-4232-B969-4B76604F7F46}" presName="parTxOnly" presStyleLbl="node1" presStyleIdx="4" presStyleCnt="7" custScaleX="116691" custScaleY="119786" custLinFactNeighborX="12677">
        <dgm:presLayoutVars>
          <dgm:chMax val="0"/>
          <dgm:chPref val="0"/>
          <dgm:bulletEnabled val="1"/>
        </dgm:presLayoutVars>
      </dgm:prSet>
      <dgm:spPr/>
    </dgm:pt>
    <dgm:pt modelId="{5C03DB1A-3518-41B7-B5CD-7EAE7297CB42}" type="pres">
      <dgm:prSet presAssocID="{C13392E9-B949-45E6-BE0E-336399AAD963}" presName="parTxOnlySpace" presStyleCnt="0"/>
      <dgm:spPr/>
    </dgm:pt>
    <dgm:pt modelId="{EE75F33D-BCFF-45B2-96DE-5CEE61773AE5}" type="pres">
      <dgm:prSet presAssocID="{FBE59ED5-CBD1-4057-BB01-2F8974CA728D}" presName="parTxOnly" presStyleLbl="node1" presStyleIdx="5" presStyleCnt="7" custScaleY="119786" custLinFactNeighborX="12677">
        <dgm:presLayoutVars>
          <dgm:chMax val="0"/>
          <dgm:chPref val="0"/>
          <dgm:bulletEnabled val="1"/>
        </dgm:presLayoutVars>
      </dgm:prSet>
      <dgm:spPr/>
    </dgm:pt>
    <dgm:pt modelId="{8C831543-A909-4BE4-9A8B-352AB85B9A9F}" type="pres">
      <dgm:prSet presAssocID="{CA9A8ECC-C341-4171-B3B6-EFE7159E68F6}" presName="parTxOnlySpace" presStyleCnt="0"/>
      <dgm:spPr/>
    </dgm:pt>
    <dgm:pt modelId="{6B0263EB-4198-4147-A63C-60B5616F1AE1}" type="pres">
      <dgm:prSet presAssocID="{FF658CC7-CDCF-4D17-8E6B-3FF10433DEF3}" presName="parTxOnly" presStyleLbl="node1" presStyleIdx="6" presStyleCnt="7" custScaleX="130442" custScaleY="119786">
        <dgm:presLayoutVars>
          <dgm:chMax val="0"/>
          <dgm:chPref val="0"/>
          <dgm:bulletEnabled val="1"/>
        </dgm:presLayoutVars>
      </dgm:prSet>
      <dgm:spPr/>
    </dgm:pt>
  </dgm:ptLst>
  <dgm:cxnLst>
    <dgm:cxn modelId="{6E93F201-DB6C-4BD2-ABD9-D430980F33F6}" type="presOf" srcId="{FBE59ED5-CBD1-4057-BB01-2F8974CA728D}" destId="{EE75F33D-BCFF-45B2-96DE-5CEE61773AE5}" srcOrd="0" destOrd="0" presId="urn:microsoft.com/office/officeart/2005/8/layout/chevron1"/>
    <dgm:cxn modelId="{C59D181E-6378-434A-B4E6-10D2AFE47610}" srcId="{24482274-AC6C-454C-9F7E-58E5D3B9D0BF}" destId="{FF658CC7-CDCF-4D17-8E6B-3FF10433DEF3}" srcOrd="6" destOrd="0" parTransId="{E7BA22A7-02CF-4B3F-863C-F3F32863B693}" sibTransId="{0DD574B8-3720-420B-AFAD-EACE7797B6FF}"/>
    <dgm:cxn modelId="{F197A525-E646-4528-9949-D2E6D3BFAE83}" srcId="{24482274-AC6C-454C-9F7E-58E5D3B9D0BF}" destId="{FBE59ED5-CBD1-4057-BB01-2F8974CA728D}" srcOrd="5" destOrd="0" parTransId="{3449C1E2-D9BE-421D-B0F6-D6CE1AE1EACE}" sibTransId="{CA9A8ECC-C341-4171-B3B6-EFE7159E68F6}"/>
    <dgm:cxn modelId="{BF2EC03A-443D-4BE4-852C-80C0BB3FE5D0}" type="presOf" srcId="{2C750D54-B2BA-4232-B969-4B76604F7F46}" destId="{83F40F26-F18C-4810-971C-04B6C2B1387A}" srcOrd="0" destOrd="0" presId="urn:microsoft.com/office/officeart/2005/8/layout/chevron1"/>
    <dgm:cxn modelId="{30616C44-F944-4383-BDDF-BB329E7FB8E9}" type="presOf" srcId="{2C0BB829-CD45-4B17-AB2C-6E275E769A89}" destId="{2BF56828-EED3-48D8-BB8B-D8EB15FDE131}" srcOrd="0" destOrd="0" presId="urn:microsoft.com/office/officeart/2005/8/layout/chevron1"/>
    <dgm:cxn modelId="{D091844A-25A7-47E3-9DA5-A8BCB3DA91FE}" type="presOf" srcId="{1C8A6F0E-CFBA-4A57-899A-0C565021E287}" destId="{2AA0B49B-ECDB-4572-B03E-363E2F22D7F2}" srcOrd="0" destOrd="0" presId="urn:microsoft.com/office/officeart/2005/8/layout/chevron1"/>
    <dgm:cxn modelId="{9C0EA456-DA05-4FDB-9F8C-B7B52E220483}" type="presOf" srcId="{37AAA3FF-83F4-48EF-8182-20657AAA2027}" destId="{774AC88C-F7FE-42A7-B4F2-36EEE6A30469}" srcOrd="0" destOrd="0" presId="urn:microsoft.com/office/officeart/2005/8/layout/chevron1"/>
    <dgm:cxn modelId="{F9E81C6D-65F7-4549-8C26-25E4F5CAC02A}" srcId="{24482274-AC6C-454C-9F7E-58E5D3B9D0BF}" destId="{2C0BB829-CD45-4B17-AB2C-6E275E769A89}" srcOrd="2" destOrd="0" parTransId="{6D3DD915-9608-40D6-89FD-58EDB91A00F0}" sibTransId="{DFAEA09C-D7FF-4027-896E-689F25289A8C}"/>
    <dgm:cxn modelId="{250CED73-CE8B-4F4E-8E69-DE16F6716354}" type="presOf" srcId="{89E666D8-43A3-48AD-A19D-DA2F0263C84E}" destId="{9B04AE36-5BBE-4B37-9FB4-112771F3EFE1}" srcOrd="0" destOrd="0" presId="urn:microsoft.com/office/officeart/2005/8/layout/chevron1"/>
    <dgm:cxn modelId="{08CBB880-919C-4779-91F1-39A917FA3026}" srcId="{24482274-AC6C-454C-9F7E-58E5D3B9D0BF}" destId="{1C8A6F0E-CFBA-4A57-899A-0C565021E287}" srcOrd="0" destOrd="0" parTransId="{8E364190-555C-4EAA-8019-4239E0451348}" sibTransId="{834473CB-55B3-46E5-8351-FBA5A02591E9}"/>
    <dgm:cxn modelId="{ED9136AE-3F63-4D00-8B04-496ED28662EA}" srcId="{24482274-AC6C-454C-9F7E-58E5D3B9D0BF}" destId="{37AAA3FF-83F4-48EF-8182-20657AAA2027}" srcOrd="1" destOrd="0" parTransId="{D6120539-7434-4C91-BD23-2B27FAA292BE}" sibTransId="{F1193F9F-30F1-4036-A49B-9146986F4940}"/>
    <dgm:cxn modelId="{055C35C1-E99F-4A13-A054-06E00C8D5A97}" type="presOf" srcId="{24482274-AC6C-454C-9F7E-58E5D3B9D0BF}" destId="{19AA0041-4226-4EA1-B4C8-75B5D0757CC5}" srcOrd="0" destOrd="0" presId="urn:microsoft.com/office/officeart/2005/8/layout/chevron1"/>
    <dgm:cxn modelId="{BA63E0D6-F8E7-4E65-9425-5E630F24E743}" srcId="{24482274-AC6C-454C-9F7E-58E5D3B9D0BF}" destId="{89E666D8-43A3-48AD-A19D-DA2F0263C84E}" srcOrd="3" destOrd="0" parTransId="{85E53746-7A1B-48FC-9E7A-93AE58FBF466}" sibTransId="{926C4EDE-3E91-47D9-82F9-97C42E6882C5}"/>
    <dgm:cxn modelId="{949F5DE5-A67F-4F9D-BC07-CF66B2A74A94}" type="presOf" srcId="{FF658CC7-CDCF-4D17-8E6B-3FF10433DEF3}" destId="{6B0263EB-4198-4147-A63C-60B5616F1AE1}" srcOrd="0" destOrd="0" presId="urn:microsoft.com/office/officeart/2005/8/layout/chevron1"/>
    <dgm:cxn modelId="{933BA3EB-E141-4DC2-AEC1-622376EC028F}" srcId="{24482274-AC6C-454C-9F7E-58E5D3B9D0BF}" destId="{2C750D54-B2BA-4232-B969-4B76604F7F46}" srcOrd="4" destOrd="0" parTransId="{C3EB535C-3B7E-4BC3-A2EF-30551684BE1E}" sibTransId="{C13392E9-B949-45E6-BE0E-336399AAD963}"/>
    <dgm:cxn modelId="{AAA13962-2012-4BE1-97A7-D53F2719006E}" type="presParOf" srcId="{19AA0041-4226-4EA1-B4C8-75B5D0757CC5}" destId="{2AA0B49B-ECDB-4572-B03E-363E2F22D7F2}" srcOrd="0" destOrd="0" presId="urn:microsoft.com/office/officeart/2005/8/layout/chevron1"/>
    <dgm:cxn modelId="{5DF26A1A-127B-46A9-8591-2F29BA392112}" type="presParOf" srcId="{19AA0041-4226-4EA1-B4C8-75B5D0757CC5}" destId="{7750FEDB-4F2B-4191-9B0E-97265731043F}" srcOrd="1" destOrd="0" presId="urn:microsoft.com/office/officeart/2005/8/layout/chevron1"/>
    <dgm:cxn modelId="{EDE15182-FAC9-4235-918D-7FFE33E74B96}" type="presParOf" srcId="{19AA0041-4226-4EA1-B4C8-75B5D0757CC5}" destId="{774AC88C-F7FE-42A7-B4F2-36EEE6A30469}" srcOrd="2" destOrd="0" presId="urn:microsoft.com/office/officeart/2005/8/layout/chevron1"/>
    <dgm:cxn modelId="{CEE4EA94-EC75-4023-9E0B-CCE0F21C9615}" type="presParOf" srcId="{19AA0041-4226-4EA1-B4C8-75B5D0757CC5}" destId="{8296CC2E-2392-4A82-BBE7-BD4122A3E0DD}" srcOrd="3" destOrd="0" presId="urn:microsoft.com/office/officeart/2005/8/layout/chevron1"/>
    <dgm:cxn modelId="{B3AD4B4B-F201-49C8-B875-26430CC2923C}" type="presParOf" srcId="{19AA0041-4226-4EA1-B4C8-75B5D0757CC5}" destId="{2BF56828-EED3-48D8-BB8B-D8EB15FDE131}" srcOrd="4" destOrd="0" presId="urn:microsoft.com/office/officeart/2005/8/layout/chevron1"/>
    <dgm:cxn modelId="{D0847642-85DF-4636-B57C-A113645528C7}" type="presParOf" srcId="{19AA0041-4226-4EA1-B4C8-75B5D0757CC5}" destId="{928EEAF9-8D5C-42E9-9020-FE06CC0CB40A}" srcOrd="5" destOrd="0" presId="urn:microsoft.com/office/officeart/2005/8/layout/chevron1"/>
    <dgm:cxn modelId="{1B8C62D9-1A66-436C-AAD0-352873483125}" type="presParOf" srcId="{19AA0041-4226-4EA1-B4C8-75B5D0757CC5}" destId="{9B04AE36-5BBE-4B37-9FB4-112771F3EFE1}" srcOrd="6" destOrd="0" presId="urn:microsoft.com/office/officeart/2005/8/layout/chevron1"/>
    <dgm:cxn modelId="{54695747-7E5D-4FBA-8D7F-D65B8409EDDC}" type="presParOf" srcId="{19AA0041-4226-4EA1-B4C8-75B5D0757CC5}" destId="{F3C3FB08-9DD9-4662-9315-775587CE501E}" srcOrd="7" destOrd="0" presId="urn:microsoft.com/office/officeart/2005/8/layout/chevron1"/>
    <dgm:cxn modelId="{E8F61FCC-EE03-4C8C-A116-51F624604071}" type="presParOf" srcId="{19AA0041-4226-4EA1-B4C8-75B5D0757CC5}" destId="{83F40F26-F18C-4810-971C-04B6C2B1387A}" srcOrd="8" destOrd="0" presId="urn:microsoft.com/office/officeart/2005/8/layout/chevron1"/>
    <dgm:cxn modelId="{2990ABA0-B988-4C8B-B97A-5A1D12B95BCE}" type="presParOf" srcId="{19AA0041-4226-4EA1-B4C8-75B5D0757CC5}" destId="{5C03DB1A-3518-41B7-B5CD-7EAE7297CB42}" srcOrd="9" destOrd="0" presId="urn:microsoft.com/office/officeart/2005/8/layout/chevron1"/>
    <dgm:cxn modelId="{5C27B8B2-A876-4028-8C21-D6755A097BB7}" type="presParOf" srcId="{19AA0041-4226-4EA1-B4C8-75B5D0757CC5}" destId="{EE75F33D-BCFF-45B2-96DE-5CEE61773AE5}" srcOrd="10" destOrd="0" presId="urn:microsoft.com/office/officeart/2005/8/layout/chevron1"/>
    <dgm:cxn modelId="{3A82944C-3CA4-45A9-9706-546D6421CA62}" type="presParOf" srcId="{19AA0041-4226-4EA1-B4C8-75B5D0757CC5}" destId="{8C831543-A909-4BE4-9A8B-352AB85B9A9F}" srcOrd="11" destOrd="0" presId="urn:microsoft.com/office/officeart/2005/8/layout/chevron1"/>
    <dgm:cxn modelId="{992FC371-342B-4C2A-A6A0-EEDDAF0B190A}" type="presParOf" srcId="{19AA0041-4226-4EA1-B4C8-75B5D0757CC5}" destId="{6B0263EB-4198-4147-A63C-60B5616F1AE1}" srcOrd="12"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AA0B49B-ECDB-4572-B03E-363E2F22D7F2}">
      <dsp:nvSpPr>
        <dsp:cNvPr id="0" name=""/>
        <dsp:cNvSpPr/>
      </dsp:nvSpPr>
      <dsp:spPr>
        <a:xfrm>
          <a:off x="38732" y="914424"/>
          <a:ext cx="2137631" cy="1142951"/>
        </a:xfrm>
        <a:prstGeom prst="chevron">
          <a:avLst/>
        </a:prstGeom>
        <a:solidFill>
          <a:srgbClr val="DA312A"/>
        </a:solidFill>
        <a:ln w="19050" cap="flat" cmpd="sng" algn="ctr">
          <a:solidFill>
            <a:srgbClr val="DA312A"/>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8006" tIns="16002" rIns="16002" bIns="16002" numCol="1" spcCol="1270" anchor="ctr" anchorCtr="0">
          <a:noAutofit/>
        </a:bodyPr>
        <a:lstStyle/>
        <a:p>
          <a:pPr marL="0" lvl="0" indent="0" algn="ctr" defTabSz="533400">
            <a:lnSpc>
              <a:spcPct val="90000"/>
            </a:lnSpc>
            <a:spcBef>
              <a:spcPct val="0"/>
            </a:spcBef>
            <a:spcAft>
              <a:spcPct val="35000"/>
            </a:spcAft>
            <a:buNone/>
          </a:pPr>
          <a:r>
            <a:rPr lang="en-ZA" sz="1200" b="1" kern="1200"/>
            <a:t>STEP 1:</a:t>
          </a:r>
          <a:r>
            <a:rPr lang="en-ZA" sz="1100" kern="1200"/>
            <a:t> </a:t>
          </a:r>
          <a:r>
            <a:rPr lang="en-ZA" sz="1050" kern="1200"/>
            <a:t>Ensure that you have completed the "General input" sheet</a:t>
          </a:r>
          <a:endParaRPr lang="en-ZA" sz="1100" kern="1200"/>
        </a:p>
      </dsp:txBody>
      <dsp:txXfrm>
        <a:off x="610208" y="914424"/>
        <a:ext cx="994680" cy="1142951"/>
      </dsp:txXfrm>
    </dsp:sp>
    <dsp:sp modelId="{774AC88C-F7FE-42A7-B4F2-36EEE6A30469}">
      <dsp:nvSpPr>
        <dsp:cNvPr id="0" name=""/>
        <dsp:cNvSpPr/>
      </dsp:nvSpPr>
      <dsp:spPr>
        <a:xfrm>
          <a:off x="1937823" y="914424"/>
          <a:ext cx="2783550" cy="1142951"/>
        </a:xfrm>
        <a:prstGeom prst="chevron">
          <a:avLst/>
        </a:prstGeom>
        <a:solidFill>
          <a:srgbClr val="DA312A"/>
        </a:solidFill>
        <a:ln w="19050" cap="flat" cmpd="sng" algn="ctr">
          <a:solidFill>
            <a:srgbClr val="DA312A"/>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8006" tIns="16002" rIns="16002" bIns="16002" numCol="1" spcCol="1270" anchor="ctr" anchorCtr="0">
          <a:noAutofit/>
        </a:bodyPr>
        <a:lstStyle/>
        <a:p>
          <a:pPr marL="0" lvl="0" indent="0" algn="ctr" defTabSz="533400">
            <a:lnSpc>
              <a:spcPct val="90000"/>
            </a:lnSpc>
            <a:spcBef>
              <a:spcPct val="0"/>
            </a:spcBef>
            <a:spcAft>
              <a:spcPct val="35000"/>
            </a:spcAft>
            <a:buNone/>
          </a:pPr>
          <a:r>
            <a:rPr lang="en-ZA" sz="1200" b="1" kern="1200"/>
            <a:t>STEP 2:</a:t>
          </a:r>
          <a:r>
            <a:rPr lang="en-ZA" sz="1400" b="1" kern="1200"/>
            <a:t> </a:t>
          </a:r>
          <a:r>
            <a:rPr lang="en-ZA" sz="1050" kern="1200"/>
            <a:t>Obtain data on the amount of fuel used in your jurisdiction, by fuel type, in each of the activities indicated in the green rows</a:t>
          </a:r>
          <a:endParaRPr lang="en-ZA" sz="1100" kern="1200"/>
        </a:p>
      </dsp:txBody>
      <dsp:txXfrm>
        <a:off x="2509299" y="914424"/>
        <a:ext cx="1640599" cy="1142951"/>
      </dsp:txXfrm>
    </dsp:sp>
    <dsp:sp modelId="{2BF56828-EED3-48D8-BB8B-D8EB15FDE131}">
      <dsp:nvSpPr>
        <dsp:cNvPr id="0" name=""/>
        <dsp:cNvSpPr/>
      </dsp:nvSpPr>
      <dsp:spPr>
        <a:xfrm>
          <a:off x="4482834" y="914424"/>
          <a:ext cx="2783550" cy="1142951"/>
        </a:xfrm>
        <a:prstGeom prst="chevron">
          <a:avLst/>
        </a:prstGeom>
        <a:solidFill>
          <a:srgbClr val="DA312A"/>
        </a:solidFill>
        <a:ln w="19050" cap="flat" cmpd="sng" algn="ctr">
          <a:solidFill>
            <a:srgbClr val="DA312A"/>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8006" tIns="16002" rIns="16002" bIns="16002" numCol="1" spcCol="1270" anchor="ctr" anchorCtr="0">
          <a:noAutofit/>
        </a:bodyPr>
        <a:lstStyle/>
        <a:p>
          <a:pPr marL="0" lvl="0" indent="0" algn="ctr" defTabSz="533400">
            <a:lnSpc>
              <a:spcPct val="90000"/>
            </a:lnSpc>
            <a:spcBef>
              <a:spcPct val="0"/>
            </a:spcBef>
            <a:spcAft>
              <a:spcPct val="35000"/>
            </a:spcAft>
            <a:buNone/>
          </a:pPr>
          <a:r>
            <a:rPr lang="en-ZA" sz="1200" b="1" kern="1200"/>
            <a:t>STEP 3:</a:t>
          </a:r>
          <a:r>
            <a:rPr lang="en-ZA" sz="1100" kern="1200"/>
            <a:t> </a:t>
          </a:r>
          <a:r>
            <a:rPr lang="en-ZA" sz="1050" kern="1200"/>
            <a:t>For each fuel type enter the amount of fuel used in the light blue cells (column B) and ensure to select the correct units in column C)</a:t>
          </a:r>
          <a:endParaRPr lang="en-ZA" sz="1100" kern="1200"/>
        </a:p>
      </dsp:txBody>
      <dsp:txXfrm>
        <a:off x="5054310" y="914424"/>
        <a:ext cx="1640599" cy="1142951"/>
      </dsp:txXfrm>
    </dsp:sp>
    <dsp:sp modelId="{9B04AE36-5BBE-4B37-9FB4-112771F3EFE1}">
      <dsp:nvSpPr>
        <dsp:cNvPr id="0" name=""/>
        <dsp:cNvSpPr/>
      </dsp:nvSpPr>
      <dsp:spPr>
        <a:xfrm>
          <a:off x="7027844" y="914424"/>
          <a:ext cx="2783550" cy="1142951"/>
        </a:xfrm>
        <a:prstGeom prst="chevron">
          <a:avLst/>
        </a:prstGeom>
        <a:solidFill>
          <a:srgbClr val="DA312A"/>
        </a:solidFill>
        <a:ln w="19050" cap="flat" cmpd="sng" algn="ctr">
          <a:solidFill>
            <a:srgbClr val="DA312A"/>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8006" tIns="16002" rIns="16002" bIns="16002" numCol="1" spcCol="1270" anchor="ctr" anchorCtr="0">
          <a:noAutofit/>
        </a:bodyPr>
        <a:lstStyle/>
        <a:p>
          <a:pPr marL="0" lvl="0" indent="0" algn="ctr" defTabSz="533400">
            <a:lnSpc>
              <a:spcPct val="90000"/>
            </a:lnSpc>
            <a:spcBef>
              <a:spcPct val="0"/>
            </a:spcBef>
            <a:spcAft>
              <a:spcPct val="35000"/>
            </a:spcAft>
            <a:buNone/>
          </a:pPr>
          <a:r>
            <a:rPr lang="en-ZA" sz="1200" b="1" kern="1200"/>
            <a:t>STEP 4: </a:t>
          </a:r>
          <a:r>
            <a:rPr lang="en-ZA" sz="1050" kern="1200"/>
            <a:t>Fill in the information about the source of your fuel use data in the dark blue cells (column J)</a:t>
          </a:r>
          <a:endParaRPr lang="en-ZA" sz="1100" kern="1200"/>
        </a:p>
      </dsp:txBody>
      <dsp:txXfrm>
        <a:off x="7599320" y="914424"/>
        <a:ext cx="1640599" cy="1142951"/>
      </dsp:txXfrm>
    </dsp:sp>
    <dsp:sp modelId="{83F40F26-F18C-4810-971C-04B6C2B1387A}">
      <dsp:nvSpPr>
        <dsp:cNvPr id="0" name=""/>
        <dsp:cNvSpPr/>
      </dsp:nvSpPr>
      <dsp:spPr>
        <a:xfrm>
          <a:off x="9572855" y="914424"/>
          <a:ext cx="2783550" cy="1142951"/>
        </a:xfrm>
        <a:prstGeom prst="chevron">
          <a:avLst/>
        </a:prstGeom>
        <a:solidFill>
          <a:srgbClr val="DA312A"/>
        </a:solidFill>
        <a:ln w="19050" cap="flat" cmpd="sng" algn="ctr">
          <a:solidFill>
            <a:srgbClr val="DA312A"/>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8006" tIns="16002" rIns="16002" bIns="16002" numCol="1" spcCol="1270" anchor="ctr" anchorCtr="0">
          <a:noAutofit/>
        </a:bodyPr>
        <a:lstStyle/>
        <a:p>
          <a:pPr marL="0" lvl="0" indent="0" algn="ctr" defTabSz="533400">
            <a:lnSpc>
              <a:spcPct val="90000"/>
            </a:lnSpc>
            <a:spcBef>
              <a:spcPct val="0"/>
            </a:spcBef>
            <a:spcAft>
              <a:spcPct val="35000"/>
            </a:spcAft>
            <a:buNone/>
          </a:pPr>
          <a:r>
            <a:rPr lang="en-ZA" sz="1200" b="1" kern="1200"/>
            <a:t>STEP 5:</a:t>
          </a:r>
          <a:r>
            <a:rPr lang="en-ZA" sz="1100" kern="1200"/>
            <a:t> </a:t>
          </a:r>
          <a:r>
            <a:rPr lang="en-ZA" sz="1050" kern="1200"/>
            <a:t>The GHG emissions (CO</a:t>
          </a:r>
          <a:r>
            <a:rPr lang="en-ZA" sz="1050" kern="1200" baseline="-25000"/>
            <a:t>2</a:t>
          </a:r>
          <a:r>
            <a:rPr lang="en-ZA" sz="1050" kern="1200"/>
            <a:t>, CH</a:t>
          </a:r>
          <a:r>
            <a:rPr lang="en-ZA" sz="1050" kern="1200" baseline="-25000"/>
            <a:t>4</a:t>
          </a:r>
          <a:r>
            <a:rPr lang="en-ZA" sz="1050" kern="1200"/>
            <a:t>, N</a:t>
          </a:r>
          <a:r>
            <a:rPr lang="en-ZA" sz="1050" kern="1200" baseline="-25000"/>
            <a:t>2</a:t>
          </a:r>
          <a:r>
            <a:rPr lang="en-ZA" sz="1050" kern="1200"/>
            <a:t>O) will automatically be calculated and can be viewed in columns E to H)</a:t>
          </a:r>
          <a:endParaRPr lang="en-ZA" sz="1100" kern="1200"/>
        </a:p>
      </dsp:txBody>
      <dsp:txXfrm>
        <a:off x="10144331" y="914424"/>
        <a:ext cx="1640599" cy="1142951"/>
      </dsp:txXfrm>
    </dsp:sp>
    <dsp:sp modelId="{EE75F33D-BCFF-45B2-96DE-5CEE61773AE5}">
      <dsp:nvSpPr>
        <dsp:cNvPr id="0" name=""/>
        <dsp:cNvSpPr/>
      </dsp:nvSpPr>
      <dsp:spPr>
        <a:xfrm>
          <a:off x="12117866" y="914424"/>
          <a:ext cx="2385403" cy="1142951"/>
        </a:xfrm>
        <a:prstGeom prst="chevron">
          <a:avLst/>
        </a:prstGeom>
        <a:solidFill>
          <a:srgbClr val="DA312A"/>
        </a:solidFill>
        <a:ln w="19050" cap="flat" cmpd="sng" algn="ctr">
          <a:solidFill>
            <a:srgbClr val="DA312A"/>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8006" tIns="16002" rIns="16002" bIns="16002" numCol="1" spcCol="1270" anchor="ctr" anchorCtr="0">
          <a:noAutofit/>
        </a:bodyPr>
        <a:lstStyle/>
        <a:p>
          <a:pPr marL="0" lvl="0" indent="0" algn="ctr" defTabSz="533400">
            <a:lnSpc>
              <a:spcPct val="90000"/>
            </a:lnSpc>
            <a:spcBef>
              <a:spcPct val="0"/>
            </a:spcBef>
            <a:spcAft>
              <a:spcPct val="35000"/>
            </a:spcAft>
            <a:buNone/>
          </a:pPr>
          <a:r>
            <a:rPr lang="en-ZA" sz="1200" b="1" kern="1200"/>
            <a:t>STEP 6:</a:t>
          </a:r>
          <a:r>
            <a:rPr lang="en-ZA" sz="1200" kern="1200"/>
            <a:t> </a:t>
          </a:r>
          <a:r>
            <a:rPr lang="en-ZA" sz="1050" kern="1200"/>
            <a:t>Go to the summary page to view the overall emission results for your jurisdiction</a:t>
          </a:r>
          <a:endParaRPr lang="en-ZA" sz="1100" kern="1200"/>
        </a:p>
      </dsp:txBody>
      <dsp:txXfrm>
        <a:off x="12689342" y="914424"/>
        <a:ext cx="1242452" cy="1142951"/>
      </dsp:txXfrm>
    </dsp:sp>
    <dsp:sp modelId="{6B0263EB-4198-4147-A63C-60B5616F1AE1}">
      <dsp:nvSpPr>
        <dsp:cNvPr id="0" name=""/>
        <dsp:cNvSpPr/>
      </dsp:nvSpPr>
      <dsp:spPr>
        <a:xfrm>
          <a:off x="14234489" y="914424"/>
          <a:ext cx="3111567" cy="1142951"/>
        </a:xfrm>
        <a:prstGeom prst="chevron">
          <a:avLst/>
        </a:prstGeom>
        <a:solidFill>
          <a:srgbClr val="DA312A"/>
        </a:solidFill>
        <a:ln w="19050" cap="flat" cmpd="sng" algn="ctr">
          <a:solidFill>
            <a:srgbClr val="DA312A"/>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8006" tIns="16002" rIns="16002" bIns="16002" numCol="1" spcCol="1270" anchor="ctr" anchorCtr="0">
          <a:noAutofit/>
        </a:bodyPr>
        <a:lstStyle/>
        <a:p>
          <a:pPr marL="0" lvl="0" indent="0" algn="ctr" defTabSz="533400">
            <a:lnSpc>
              <a:spcPct val="90000"/>
            </a:lnSpc>
            <a:spcBef>
              <a:spcPct val="0"/>
            </a:spcBef>
            <a:spcAft>
              <a:spcPct val="35000"/>
            </a:spcAft>
            <a:buNone/>
          </a:pPr>
          <a:r>
            <a:rPr lang="en-ZA" sz="1200" b="1" kern="1200"/>
            <a:t>STEP 7 (Optional): </a:t>
          </a:r>
          <a:r>
            <a:rPr lang="en-ZA" sz="1050" kern="1200"/>
            <a:t>If you wish to check or adjust the emission factors go to the "EFs" worksheet to make these adjustments before viewing the finalised emissions</a:t>
          </a:r>
          <a:endParaRPr lang="en-ZA" sz="1100" kern="1200"/>
        </a:p>
      </dsp:txBody>
      <dsp:txXfrm>
        <a:off x="14805965" y="914424"/>
        <a:ext cx="1968616" cy="1142951"/>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228600</xdr:rowOff>
    </xdr:from>
    <xdr:to>
      <xdr:col>12</xdr:col>
      <xdr:colOff>781050</xdr:colOff>
      <xdr:row>18</xdr:row>
      <xdr:rowOff>0</xdr:rowOff>
    </xdr:to>
    <xdr:graphicFrame macro="">
      <xdr:nvGraphicFramePr>
        <xdr:cNvPr id="2" name="Diagram 1">
          <a:extLst>
            <a:ext uri="{FF2B5EF4-FFF2-40B4-BE49-F238E27FC236}">
              <a16:creationId xmlns:a16="http://schemas.microsoft.com/office/drawing/2014/main" id="{EBDC345E-F397-4711-86A1-5DA59A9C48F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esza.sharepoint.com/sites/Clients/Shared%20Documents/UK%20PACT/Projects/2025-GESI-1005%20CC%20Act%20Subnational%20Support/Implementation/Guidance%20and%20tools/Tools/Municipal%20GHG%20inventory%20tool/Municipal%20and%20District%20GHG%20Inventory%20Tool%20-%20MacVersion.xlsx" TargetMode="External"/><Relationship Id="rId2" Type="http://schemas.microsoft.com/office/2019/04/relationships/externalLinkLongPath" Target="https://gesza.sharepoint.com/sites/Clients/Shared%20Documents/UK%20PACT/Projects/2025-GESI-1005%20CC%20Act%20Subnational%20Support/Implementation/Guidance%20and%20tools/Tools/Municipal%20GHG%20inventory%20tool/Municipal%20and%20District%20GHG%20Inventory%20Tool%20-%20MacVersion.xlsx?80FC8A92" TargetMode="External"/><Relationship Id="rId1" Type="http://schemas.openxmlformats.org/officeDocument/2006/relationships/externalLinkPath" Target="file:///80FC8A92/Municipal%20and%20District%20GHG%20Inventory%20Tool%20-%20Mac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ons"/>
      <sheetName val="General input"/>
      <sheetName val="EMISSION SUMMARY"/>
      <sheetName val="Stationary energy - FC"/>
      <sheetName val="Stationary energy - GE"/>
      <sheetName val="Transportation"/>
      <sheetName val="Livestock population data 1"/>
      <sheetName val="Waste - SWD"/>
      <sheetName val="Waste - BTOBI"/>
      <sheetName val="Wastewater treatment"/>
      <sheetName val="Background calculations"/>
      <sheetName val="Livestock"/>
      <sheetName val="Land - Managed soils"/>
      <sheetName val="Livestock Manure Management"/>
      <sheetName val="Livestock -Enteric fermentation"/>
      <sheetName val="Livestock -Manure CH4"/>
      <sheetName val="Downscaling tool"/>
      <sheetName val="Conversions"/>
      <sheetName val="EF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
          <cell r="B6">
            <v>28</v>
          </cell>
        </row>
        <row r="7">
          <cell r="B7">
            <v>265</v>
          </cell>
        </row>
        <row r="13">
          <cell r="D13">
            <v>1E-3</v>
          </cell>
        </row>
        <row r="14">
          <cell r="D14">
            <v>1000</v>
          </cell>
        </row>
        <row r="15">
          <cell r="D15">
            <v>9.9999999999999995E-7</v>
          </cell>
        </row>
        <row r="16">
          <cell r="D16">
            <v>1E-3</v>
          </cell>
        </row>
        <row r="17">
          <cell r="D17">
            <v>1E-3</v>
          </cell>
        </row>
        <row r="18">
          <cell r="D18">
            <v>9.9999999999999995E-7</v>
          </cell>
        </row>
        <row r="19">
          <cell r="D19">
            <v>1000000</v>
          </cell>
        </row>
        <row r="20">
          <cell r="D20">
            <v>9.9999999999999995E-7</v>
          </cell>
        </row>
      </sheetData>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B9E62C-FC3A-D34A-BCA1-1F089FE22FA9}" name="InventoryYear" displayName="InventoryYear" ref="A3:A39" totalsRowShown="0" headerRowDxfId="20">
  <autoFilter ref="A3:A39" xr:uid="{06CBC817-F5C6-4887-A163-A333A3D962FC}"/>
  <tableColumns count="1">
    <tableColumn id="1" xr3:uid="{3674DB9F-CD0C-1646-9E59-CDC5F29A5EBE}" name="Inventory year"/>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4B6F5F0-7BE9-EC49-AFB9-D0C6E12706D2}" name="Table10" displayName="Table10" ref="AB3:AB9" totalsRowShown="0" headerRowDxfId="11">
  <autoFilter ref="AB3:AB9" xr:uid="{9E243EA4-8E7E-4C6F-B8E9-4224746807F8}"/>
  <tableColumns count="1">
    <tableColumn id="1" xr3:uid="{AF3CAE14-2BE5-F149-A6D1-B6FCD54F18D6}" name="Poultry type"/>
  </tableColumns>
  <tableStyleInfo name="TableStyleLight2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6008530-0A29-2D4C-9CB0-44D0C9D3D46E}" name="Table11" displayName="Table11" ref="R3:R5" totalsRowShown="0" headerRowDxfId="10">
  <autoFilter ref="R3:R5" xr:uid="{BD7F4548-89F6-47E6-9055-C6912AF5D718}"/>
  <tableColumns count="1">
    <tableColumn id="1" xr3:uid="{800A0335-BCFC-A34E-BD0B-C3ADADEF82DB}" name="Broiler data"/>
  </tableColumns>
  <tableStyleInfo name="TableStyleLight2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6626EC8-A0FA-504B-8A1D-5A954D45D17D}" name="Table13" displayName="Table13" ref="AF3:AF5" totalsRowShown="0" headerRowDxfId="9">
  <autoFilter ref="AF3:AF5" xr:uid="{A4B0E431-E068-4C1D-90F1-35FEF1D656BB}"/>
  <tableColumns count="1">
    <tableColumn id="1" xr3:uid="{B4E86C95-2DDF-234F-A694-0A98E1B313D8}" name="Waste units"/>
  </tableColumns>
  <tableStyleInfo name="TableStyleLight2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B93E81E-954A-464F-A872-F05B72AC33D4}" name="Table14" displayName="Table14" ref="AH3:AH9" totalsRowShown="0" headerRowDxfId="8" tableBorderDxfId="7">
  <autoFilter ref="AH3:AH9" xr:uid="{7794B18A-C75B-4014-BA11-D4D1B54E7FCA}"/>
  <tableColumns count="1">
    <tableColumn id="1" xr3:uid="{619EA051-2C4C-754A-B323-31C0B3EE0F19}" name="Type of incineration" dataDxfId="6"/>
  </tableColumns>
  <tableStyleInfo name="TableStyleLight2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9D69894-518E-D041-BBD3-F788733A4ECA}" name="Table15" displayName="Table15" ref="AJ3:AJ9" totalsRowShown="0" headerRowDxfId="5" dataDxfId="3" headerRowBorderDxfId="4" tableBorderDxfId="2" totalsRowBorderDxfId="1">
  <autoFilter ref="AJ3:AJ9" xr:uid="{090D4F8D-09EB-4368-A520-78C54CA268CA}"/>
  <tableColumns count="1">
    <tableColumn id="1" xr3:uid="{2D9CEBE1-F1D3-844C-A110-A3CC7B5A15A2}" name="Industrial wastewater treatment types" dataDxfId="0"/>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D7DD20-DF96-1444-975D-BBE38876D58A}" name="Sectors" displayName="Sectors" ref="H3:H9" totalsRowShown="0" headerRowDxfId="19">
  <autoFilter ref="H3:H9" xr:uid="{086DA74F-D978-4CF9-B912-D77139E15D39}"/>
  <tableColumns count="1">
    <tableColumn id="1" xr3:uid="{45C4736A-7D43-B04F-A53E-9DC28A4802B1}" name="Main sector"/>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37E537-4E20-DC43-B39F-DDFF1115F5BB}" name="SubSectors" displayName="SubSectors" ref="J3:J5" totalsRowShown="0" headerRowDxfId="18">
  <autoFilter ref="J3:J5" xr:uid="{2EE92D24-595F-4696-B5BD-1B0884551F7B}"/>
  <tableColumns count="1">
    <tableColumn id="1" xr3:uid="{C79BECA7-9A6A-BC4D-AB4C-29B0117A20F5}" name="Sub-sector"/>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0844AF-25C5-A540-975A-9D5600E9505E}" name="SectorCategories" displayName="SectorCategories" ref="L3:L16" totalsRowShown="0" headerRowDxfId="17">
  <autoFilter ref="L3:L16" xr:uid="{8D971464-4D4F-4FF2-9FEF-E5F983AAD0A4}"/>
  <tableColumns count="1">
    <tableColumn id="1" xr3:uid="{FD7468FF-82BE-6947-969E-2C87E5500507}" name="Category"/>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37588A5-9359-8447-8A22-086BF5AAA52F}" name="FC_Units" displayName="FC_Units" ref="AD3:AD10" totalsRowShown="0" headerRowDxfId="16">
  <autoFilter ref="AD3:AD10" xr:uid="{47619336-D97B-4215-84B0-9E8DF05C43E6}"/>
  <tableColumns count="1">
    <tableColumn id="1" xr3:uid="{5A35DD92-33B1-D54E-B751-9112D03DE8FC}" name="Fuel consumption units"/>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7A2E4E-389B-4D4D-A913-74FE360A7951}" name="Table6" displayName="Table6" ref="T3:T9" totalsRowShown="0" headerRowDxfId="15">
  <autoFilter ref="T3:T9" xr:uid="{A5ADE406-9292-4664-9B04-E25811F2E032}"/>
  <tableColumns count="1">
    <tableColumn id="1" xr3:uid="{4C7974C2-E299-2C45-819F-C088AA3DD1D5}" name="Cattle types"/>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A636B8-0EAD-F141-815C-EAABD5D4AB7D}" name="Table7" displayName="Table7" ref="V3:V6" totalsRowShown="0" headerRowDxfId="14">
  <autoFilter ref="V3:V6" xr:uid="{09E8A07F-3945-4F88-BA85-1042C883466B}"/>
  <tableColumns count="1">
    <tableColumn id="1" xr3:uid="{17B9D726-B0A9-C140-B3C6-F9AF4C54DE77}" name="Sheep types"/>
  </tableColumns>
  <tableStyleInfo name="TableStyleLight2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8C1DAB3-728C-C841-9170-DA217EC64D04}" name="Table8" displayName="Table8" ref="X3:X6" totalsRowShown="0" headerRowDxfId="13">
  <autoFilter ref="X3:X6" xr:uid="{6AB3EE8C-1EFF-442B-A1D4-DB4073F90551}"/>
  <tableColumns count="1">
    <tableColumn id="1" xr3:uid="{A197133B-2670-DC43-82A8-DF075BD820A1}" name="Goat types"/>
  </tableColumns>
  <tableStyleInfo name="TableStyleLight2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C2C1FD8-6B4F-4E46-8194-AA749033BDE2}" name="Table9" displayName="Table9" ref="Z3:Z6" totalsRowShown="0" headerRowDxfId="12">
  <autoFilter ref="Z3:Z6" xr:uid="{4C0C13D1-80AF-4390-A29E-9F7A6732EB2A}"/>
  <tableColumns count="1">
    <tableColumn id="1" xr3:uid="{1A66FE9C-E6C4-7F4D-BC65-6D28C1044063}" name="Pig types"/>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FA6A3-666D-4C62-9351-E9AA41615CE6}">
  <sheetPr codeName="Sheet2">
    <tabColor rgb="FF366843"/>
  </sheetPr>
  <dimension ref="A1:D9"/>
  <sheetViews>
    <sheetView workbookViewId="0">
      <selection activeCell="D5" sqref="D5"/>
    </sheetView>
  </sheetViews>
  <sheetFormatPr baseColWidth="10" defaultColWidth="8.83203125" defaultRowHeight="15" x14ac:dyDescent="0.2"/>
  <cols>
    <col min="1" max="1" width="33.6640625" customWidth="1"/>
    <col min="2" max="2" width="20.6640625" customWidth="1"/>
  </cols>
  <sheetData>
    <row r="1" spans="1:4" s="55" customFormat="1" ht="29" x14ac:dyDescent="0.35">
      <c r="A1" s="55" t="s">
        <v>76</v>
      </c>
    </row>
    <row r="3" spans="1:4" ht="47.25" customHeight="1" x14ac:dyDescent="0.2">
      <c r="A3" s="57" t="s">
        <v>213</v>
      </c>
      <c r="B3" s="56" t="s">
        <v>141</v>
      </c>
    </row>
    <row r="4" spans="1:4" ht="47.25" customHeight="1" x14ac:dyDescent="0.2">
      <c r="A4" s="58" t="s">
        <v>214</v>
      </c>
      <c r="B4" s="56">
        <v>2025</v>
      </c>
    </row>
    <row r="5" spans="1:4" ht="63.75" customHeight="1" x14ac:dyDescent="0.2">
      <c r="A5" s="99" t="s">
        <v>215</v>
      </c>
      <c r="B5" s="56" t="s">
        <v>137</v>
      </c>
      <c r="D5" s="48"/>
    </row>
    <row r="6" spans="1:4" ht="47.25" customHeight="1" x14ac:dyDescent="0.2">
      <c r="A6" s="58" t="s">
        <v>216</v>
      </c>
      <c r="B6" s="56"/>
    </row>
    <row r="7" spans="1:4" ht="47.25" customHeight="1" x14ac:dyDescent="0.2">
      <c r="A7" s="58" t="s">
        <v>217</v>
      </c>
      <c r="B7" s="56"/>
    </row>
    <row r="8" spans="1:4" ht="47.25" customHeight="1" x14ac:dyDescent="0.2">
      <c r="A8" s="58" t="s">
        <v>218</v>
      </c>
      <c r="B8" s="56"/>
    </row>
    <row r="9" spans="1:4" ht="47.25" customHeight="1" x14ac:dyDescent="0.2">
      <c r="A9" s="58" t="s">
        <v>219</v>
      </c>
      <c r="B9" s="56"/>
    </row>
  </sheetData>
  <dataValidations count="2">
    <dataValidation allowBlank="1" showInputMessage="1" showErrorMessage="1" promptTitle="Global Warming Potential" prompt="A measure of how much heat a GHG traps in the atmosphere compared to CO₂. Different GHGs (CH4, N2O) have different warming effects. GWP is used to convert these GHGs to CO2 equivalents so they can be aggregated and total emissions reported." sqref="A5" xr:uid="{C8CE2837-77B3-4AAF-AE10-077316AF6F90}"/>
    <dataValidation type="list" allowBlank="1" showInputMessage="1" showErrorMessage="1" sqref="B4:B5" xr:uid="{AED18803-3884-4CEF-82FE-001664C66AF6}">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8D1D1-5256-4147-B956-4AB140EF3192}">
  <sheetPr codeName="Sheet7">
    <tabColor theme="3" tint="0.249977111117893"/>
  </sheetPr>
  <dimension ref="A1:DR45"/>
  <sheetViews>
    <sheetView topLeftCell="A16" workbookViewId="0">
      <selection activeCell="H25" sqref="H25"/>
    </sheetView>
  </sheetViews>
  <sheetFormatPr baseColWidth="10" defaultColWidth="8.83203125" defaultRowHeight="15" x14ac:dyDescent="0.2"/>
  <cols>
    <col min="1" max="1" width="14.1640625" customWidth="1"/>
    <col min="2" max="2" width="15.33203125" customWidth="1"/>
    <col min="3" max="3" width="32" customWidth="1"/>
    <col min="4" max="4" width="32.5" customWidth="1"/>
    <col min="5" max="5" width="35" customWidth="1"/>
    <col min="6" max="6" width="32.5" customWidth="1"/>
    <col min="7" max="7" width="17.1640625" customWidth="1"/>
    <col min="8" max="8" width="20.5" customWidth="1"/>
    <col min="9" max="9" width="16.83203125" customWidth="1"/>
    <col min="10" max="10" width="17" customWidth="1"/>
  </cols>
  <sheetData>
    <row r="1" spans="1:122" s="55" customFormat="1" ht="29" x14ac:dyDescent="0.35">
      <c r="A1" s="55" t="s">
        <v>159</v>
      </c>
    </row>
    <row r="2" spans="1:122" s="22" customFormat="1" x14ac:dyDescent="0.2"/>
    <row r="3" spans="1:122" ht="20" customHeight="1" x14ac:dyDescent="0.2">
      <c r="A3" s="64" t="s">
        <v>55</v>
      </c>
      <c r="B3" s="40" t="str">
        <f>IF('General input'!B3="","",'General input'!B3)</f>
        <v>Bushbuckridge</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row>
    <row r="4" spans="1:122" ht="20" customHeight="1" x14ac:dyDescent="0.2">
      <c r="A4" s="65" t="s">
        <v>3</v>
      </c>
      <c r="B4" s="40">
        <f>'General input'!$B$4</f>
        <v>2025</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row>
    <row r="5" spans="1:122" ht="20" customHeight="1" x14ac:dyDescent="0.2">
      <c r="A5" s="66" t="s">
        <v>128</v>
      </c>
      <c r="B5" s="63">
        <v>1</v>
      </c>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row>
    <row r="6" spans="1:122" s="22" customFormat="1" x14ac:dyDescent="0.2"/>
    <row r="7" spans="1:122" s="22" customFormat="1" x14ac:dyDescent="0.2"/>
    <row r="8" spans="1:122" s="49" customFormat="1" ht="24" x14ac:dyDescent="0.3">
      <c r="A8" s="49" t="s">
        <v>143</v>
      </c>
    </row>
    <row r="9" spans="1:122" s="22" customFormat="1" x14ac:dyDescent="0.2"/>
    <row r="10" spans="1:122" s="22" customFormat="1" x14ac:dyDescent="0.2"/>
    <row r="11" spans="1:122" s="22" customFormat="1" x14ac:dyDescent="0.2"/>
    <row r="12" spans="1:122" s="22" customFormat="1" x14ac:dyDescent="0.2"/>
    <row r="13" spans="1:122" s="22" customFormat="1" x14ac:dyDescent="0.2"/>
    <row r="14" spans="1:122" s="22" customFormat="1" x14ac:dyDescent="0.2"/>
    <row r="15" spans="1:122" s="22" customFormat="1" x14ac:dyDescent="0.2"/>
    <row r="16" spans="1:122" s="22" customFormat="1" x14ac:dyDescent="0.2"/>
    <row r="17" spans="1:6" s="22" customFormat="1" x14ac:dyDescent="0.2"/>
    <row r="18" spans="1:6" s="49" customFormat="1" ht="24" x14ac:dyDescent="0.3">
      <c r="A18" s="49" t="s">
        <v>129</v>
      </c>
    </row>
    <row r="19" spans="1:6" ht="15" customHeight="1" x14ac:dyDescent="0.2">
      <c r="A19" s="164" t="s">
        <v>27</v>
      </c>
      <c r="B19" s="165"/>
      <c r="C19" s="165"/>
      <c r="D19" s="166"/>
      <c r="E19" s="71" t="s">
        <v>90</v>
      </c>
      <c r="F19" s="71" t="s">
        <v>82</v>
      </c>
    </row>
    <row r="20" spans="1:6" x14ac:dyDescent="0.2">
      <c r="A20" s="72" t="s">
        <v>14</v>
      </c>
      <c r="B20" s="73" t="s">
        <v>15</v>
      </c>
      <c r="C20" s="72" t="s">
        <v>16</v>
      </c>
      <c r="D20" s="70" t="s">
        <v>109</v>
      </c>
      <c r="E20" s="38" t="s">
        <v>118</v>
      </c>
      <c r="F20" s="38" t="s">
        <v>83</v>
      </c>
    </row>
    <row r="21" spans="1:6" s="59" customFormat="1" ht="19" x14ac:dyDescent="0.25">
      <c r="A21" s="50" t="s">
        <v>5</v>
      </c>
    </row>
    <row r="22" spans="1:6" x14ac:dyDescent="0.2">
      <c r="A22" s="167" t="s">
        <v>5</v>
      </c>
      <c r="B22" s="167" t="s">
        <v>100</v>
      </c>
      <c r="C22" s="25" t="s">
        <v>105</v>
      </c>
      <c r="D22" s="172" t="s">
        <v>108</v>
      </c>
      <c r="E22" s="37"/>
      <c r="F22" s="28"/>
    </row>
    <row r="23" spans="1:6" x14ac:dyDescent="0.2">
      <c r="A23" s="167"/>
      <c r="B23" s="167"/>
      <c r="C23" s="25" t="s">
        <v>104</v>
      </c>
      <c r="D23" s="173"/>
      <c r="E23" s="37"/>
      <c r="F23" s="28"/>
    </row>
    <row r="24" spans="1:6" x14ac:dyDescent="0.2">
      <c r="A24" s="167"/>
      <c r="B24" s="168" t="s">
        <v>101</v>
      </c>
      <c r="C24" s="25" t="s">
        <v>102</v>
      </c>
      <c r="D24" s="173"/>
      <c r="E24" s="37"/>
      <c r="F24" s="28"/>
    </row>
    <row r="25" spans="1:6" x14ac:dyDescent="0.2">
      <c r="A25" s="167"/>
      <c r="B25" s="168"/>
      <c r="C25" s="25" t="s">
        <v>103</v>
      </c>
      <c r="D25" s="173"/>
      <c r="E25" s="37"/>
      <c r="F25" s="28"/>
    </row>
    <row r="26" spans="1:6" x14ac:dyDescent="0.2">
      <c r="A26" s="167"/>
      <c r="B26" s="168"/>
      <c r="C26" s="25" t="s">
        <v>104</v>
      </c>
      <c r="D26" s="174"/>
      <c r="E26" s="37"/>
      <c r="F26" s="28"/>
    </row>
    <row r="27" spans="1:6" s="59" customFormat="1" ht="19" x14ac:dyDescent="0.25">
      <c r="A27" s="50" t="s">
        <v>7</v>
      </c>
    </row>
    <row r="28" spans="1:6" ht="20" customHeight="1" x14ac:dyDescent="0.2">
      <c r="A28" s="167" t="s">
        <v>7</v>
      </c>
      <c r="B28" s="167"/>
      <c r="C28" s="25" t="s">
        <v>18</v>
      </c>
      <c r="D28" s="172" t="s">
        <v>119</v>
      </c>
      <c r="E28" s="37"/>
      <c r="F28" s="28"/>
    </row>
    <row r="29" spans="1:6" ht="20" customHeight="1" x14ac:dyDescent="0.2">
      <c r="A29" s="167"/>
      <c r="B29" s="167"/>
      <c r="C29" s="25" t="s">
        <v>104</v>
      </c>
      <c r="D29" s="174"/>
      <c r="E29" s="37"/>
      <c r="F29" s="28"/>
    </row>
    <row r="30" spans="1:6" s="59" customFormat="1" ht="19" x14ac:dyDescent="0.25">
      <c r="A30" s="50" t="s">
        <v>8</v>
      </c>
    </row>
    <row r="31" spans="1:6" ht="20" customHeight="1" x14ac:dyDescent="0.2">
      <c r="A31" s="167" t="s">
        <v>8</v>
      </c>
      <c r="B31" s="167"/>
      <c r="C31" s="25" t="s">
        <v>18</v>
      </c>
      <c r="D31" s="172" t="s">
        <v>120</v>
      </c>
      <c r="E31" s="37"/>
      <c r="F31" s="28"/>
    </row>
    <row r="32" spans="1:6" ht="20" customHeight="1" x14ac:dyDescent="0.2">
      <c r="A32" s="167"/>
      <c r="B32" s="167"/>
      <c r="C32" s="25" t="s">
        <v>104</v>
      </c>
      <c r="D32" s="174"/>
      <c r="E32" s="37"/>
      <c r="F32" s="28"/>
    </row>
    <row r="33" spans="1:6" s="59" customFormat="1" ht="19" x14ac:dyDescent="0.25">
      <c r="A33" s="50" t="s">
        <v>144</v>
      </c>
    </row>
    <row r="34" spans="1:6" ht="20" customHeight="1" x14ac:dyDescent="0.2">
      <c r="A34" s="167" t="s">
        <v>121</v>
      </c>
      <c r="B34" s="167"/>
      <c r="C34" s="25" t="s">
        <v>18</v>
      </c>
      <c r="D34" s="172" t="s">
        <v>158</v>
      </c>
      <c r="E34" s="37"/>
      <c r="F34" s="28"/>
    </row>
    <row r="35" spans="1:6" ht="20" customHeight="1" x14ac:dyDescent="0.2">
      <c r="A35" s="167"/>
      <c r="B35" s="167"/>
      <c r="C35" s="25" t="s">
        <v>104</v>
      </c>
      <c r="D35" s="174"/>
      <c r="E35" s="37"/>
      <c r="F35" s="28"/>
    </row>
    <row r="36" spans="1:6" s="59" customFormat="1" ht="19" x14ac:dyDescent="0.25">
      <c r="A36" s="50" t="s">
        <v>9</v>
      </c>
    </row>
    <row r="37" spans="1:6" ht="98" x14ac:dyDescent="0.2">
      <c r="A37" s="167" t="s">
        <v>9</v>
      </c>
      <c r="B37" s="167" t="s">
        <v>10</v>
      </c>
      <c r="C37" s="25" t="s">
        <v>97</v>
      </c>
      <c r="D37" s="10" t="s">
        <v>110</v>
      </c>
      <c r="E37" s="37"/>
      <c r="F37" s="28"/>
    </row>
    <row r="38" spans="1:6" ht="70" x14ac:dyDescent="0.2">
      <c r="A38" s="167"/>
      <c r="B38" s="167"/>
      <c r="C38" s="36" t="s">
        <v>106</v>
      </c>
      <c r="D38" s="10" t="s">
        <v>156</v>
      </c>
      <c r="E38" s="37"/>
      <c r="F38" s="28"/>
    </row>
    <row r="39" spans="1:6" ht="70" x14ac:dyDescent="0.2">
      <c r="A39" s="167"/>
      <c r="B39" s="167"/>
      <c r="C39" s="36" t="s">
        <v>107</v>
      </c>
      <c r="D39" s="10" t="s">
        <v>157</v>
      </c>
      <c r="E39" s="37"/>
      <c r="F39" s="28"/>
    </row>
    <row r="40" spans="1:6" x14ac:dyDescent="0.2">
      <c r="A40" s="167"/>
      <c r="B40" s="169" t="s">
        <v>11</v>
      </c>
      <c r="C40" s="170"/>
      <c r="D40" s="171"/>
      <c r="E40" s="37"/>
      <c r="F40" s="28"/>
    </row>
    <row r="41" spans="1:6" x14ac:dyDescent="0.2">
      <c r="A41" s="167"/>
      <c r="B41" s="169" t="s">
        <v>12</v>
      </c>
      <c r="C41" s="170"/>
      <c r="D41" s="171"/>
      <c r="E41" s="37"/>
      <c r="F41" s="28"/>
    </row>
    <row r="42" spans="1:6" s="59" customFormat="1" ht="19" x14ac:dyDescent="0.25">
      <c r="A42" s="50" t="s">
        <v>160</v>
      </c>
    </row>
    <row r="43" spans="1:6" x14ac:dyDescent="0.2">
      <c r="A43" s="175" t="s">
        <v>21</v>
      </c>
      <c r="B43" s="176"/>
      <c r="C43" s="176"/>
      <c r="D43" s="177"/>
      <c r="E43" s="37"/>
      <c r="F43" s="28"/>
    </row>
    <row r="44" spans="1:6" x14ac:dyDescent="0.2">
      <c r="A44" s="175" t="s">
        <v>22</v>
      </c>
      <c r="B44" s="176"/>
      <c r="C44" s="176"/>
      <c r="D44" s="177"/>
      <c r="E44" s="37"/>
      <c r="F44" s="28"/>
    </row>
    <row r="45" spans="1:6" x14ac:dyDescent="0.2">
      <c r="A45" s="175" t="s">
        <v>26</v>
      </c>
      <c r="B45" s="176"/>
      <c r="C45" s="176"/>
      <c r="D45" s="177"/>
      <c r="E45" s="37"/>
      <c r="F45" s="28"/>
    </row>
  </sheetData>
  <mergeCells count="18">
    <mergeCell ref="A45:D45"/>
    <mergeCell ref="B37:B39"/>
    <mergeCell ref="A37:A41"/>
    <mergeCell ref="B22:B23"/>
    <mergeCell ref="B41:D41"/>
    <mergeCell ref="D34:D35"/>
    <mergeCell ref="A34:B35"/>
    <mergeCell ref="A43:D43"/>
    <mergeCell ref="A44:D44"/>
    <mergeCell ref="A19:D19"/>
    <mergeCell ref="A22:A26"/>
    <mergeCell ref="B24:B26"/>
    <mergeCell ref="B40:D40"/>
    <mergeCell ref="A28:B29"/>
    <mergeCell ref="A31:B32"/>
    <mergeCell ref="D22:D26"/>
    <mergeCell ref="D28:D29"/>
    <mergeCell ref="D31:D3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20B3-0182-43A5-83EA-38214F6D7E96}">
  <sheetPr codeName="Sheet8">
    <tabColor rgb="FF366843"/>
  </sheetPr>
  <dimension ref="A1:DW84"/>
  <sheetViews>
    <sheetView topLeftCell="A15" workbookViewId="0">
      <selection activeCell="C33" sqref="C33"/>
    </sheetView>
  </sheetViews>
  <sheetFormatPr baseColWidth="10" defaultColWidth="8.83203125" defaultRowHeight="15" x14ac:dyDescent="0.2"/>
  <cols>
    <col min="1" max="1" width="22.33203125" customWidth="1"/>
    <col min="2" max="2" width="29.5" customWidth="1"/>
    <col min="3" max="3" width="11.5" customWidth="1"/>
    <col min="4" max="11" width="7.6640625" customWidth="1"/>
    <col min="12" max="12" width="13" customWidth="1"/>
    <col min="13" max="14" width="16.33203125" customWidth="1"/>
    <col min="15" max="15" width="20.33203125" customWidth="1"/>
    <col min="17" max="17" width="43.6640625" customWidth="1"/>
  </cols>
  <sheetData>
    <row r="1" spans="1:127" s="55" customFormat="1" ht="29" x14ac:dyDescent="0.35">
      <c r="A1" s="55" t="s">
        <v>165</v>
      </c>
    </row>
    <row r="2" spans="1:127" s="22" customFormat="1" x14ac:dyDescent="0.2"/>
    <row r="3" spans="1:127" ht="20" customHeight="1" x14ac:dyDescent="0.2">
      <c r="A3" s="64" t="s">
        <v>55</v>
      </c>
      <c r="B3" s="40" t="str">
        <f>IF('General input'!B3="","",'General input'!B3)</f>
        <v>Bushbuckridge</v>
      </c>
      <c r="C3" s="22"/>
      <c r="D3" s="123" t="s">
        <v>191</v>
      </c>
      <c r="E3" s="123"/>
      <c r="F3" s="123"/>
      <c r="G3" s="178">
        <f>SUM(O28,O35)</f>
        <v>0</v>
      </c>
      <c r="H3" s="178"/>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row>
    <row r="4" spans="1:127" ht="20" customHeight="1" x14ac:dyDescent="0.2">
      <c r="A4" s="82" t="s">
        <v>3</v>
      </c>
      <c r="B4" s="80">
        <f>'General input'!$B$4</f>
        <v>2025</v>
      </c>
      <c r="C4" s="22"/>
      <c r="D4" s="123"/>
      <c r="E4" s="123"/>
      <c r="F4" s="123"/>
      <c r="G4" s="178"/>
      <c r="H4" s="178"/>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row>
    <row r="5" spans="1:127" ht="20" customHeight="1" x14ac:dyDescent="0.2">
      <c r="A5" s="77" t="s">
        <v>128</v>
      </c>
      <c r="B5" s="81">
        <v>1</v>
      </c>
      <c r="C5" s="22"/>
      <c r="D5" s="123"/>
      <c r="E5" s="123"/>
      <c r="F5" s="123"/>
      <c r="G5" s="178"/>
      <c r="H5" s="178"/>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row>
    <row r="6" spans="1:127" s="22" customFormat="1" ht="50.25" customHeight="1" x14ac:dyDescent="0.2">
      <c r="A6" s="78" t="s">
        <v>166</v>
      </c>
      <c r="B6" s="79" t="s">
        <v>199</v>
      </c>
    </row>
    <row r="7" spans="1:127" s="22" customFormat="1" x14ac:dyDescent="0.2"/>
    <row r="8" spans="1:127" s="49" customFormat="1" ht="24" x14ac:dyDescent="0.3">
      <c r="A8" s="49" t="s">
        <v>143</v>
      </c>
    </row>
    <row r="9" spans="1:127" s="22" customFormat="1" x14ac:dyDescent="0.2"/>
    <row r="10" spans="1:127" s="22" customFormat="1" x14ac:dyDescent="0.2"/>
    <row r="11" spans="1:127" s="22" customFormat="1" x14ac:dyDescent="0.2"/>
    <row r="12" spans="1:127" s="22" customFormat="1" x14ac:dyDescent="0.2"/>
    <row r="13" spans="1:127" s="22" customFormat="1" x14ac:dyDescent="0.2"/>
    <row r="14" spans="1:127" s="22" customFormat="1" x14ac:dyDescent="0.2"/>
    <row r="15" spans="1:127" s="22" customFormat="1" x14ac:dyDescent="0.2"/>
    <row r="16" spans="1:127" s="22" customFormat="1" x14ac:dyDescent="0.2"/>
    <row r="17" spans="1:104" s="22" customFormat="1" x14ac:dyDescent="0.2"/>
    <row r="18" spans="1:104" s="49" customFormat="1" ht="24" x14ac:dyDescent="0.3">
      <c r="A18" s="49" t="s">
        <v>129</v>
      </c>
    </row>
    <row r="19" spans="1:104" s="41" customFormat="1" ht="66" customHeight="1" x14ac:dyDescent="0.2">
      <c r="A19" s="124" t="s">
        <v>170</v>
      </c>
      <c r="B19" s="151" t="s">
        <v>197</v>
      </c>
      <c r="C19" s="153"/>
      <c r="D19" s="151" t="s">
        <v>193</v>
      </c>
      <c r="E19" s="152"/>
      <c r="F19" s="152"/>
      <c r="G19" s="152"/>
      <c r="H19" s="152"/>
      <c r="I19" s="152"/>
      <c r="J19" s="152"/>
      <c r="K19" s="152"/>
      <c r="L19" s="124" t="s">
        <v>180</v>
      </c>
      <c r="M19" s="124" t="s">
        <v>188</v>
      </c>
      <c r="N19" s="124" t="s">
        <v>202</v>
      </c>
      <c r="O19" s="124" t="s">
        <v>142</v>
      </c>
      <c r="Q19" s="124" t="s">
        <v>266</v>
      </c>
    </row>
    <row r="20" spans="1:104" s="41" customFormat="1" ht="77.25" customHeight="1" x14ac:dyDescent="0.2">
      <c r="A20" s="125"/>
      <c r="B20" s="126" t="s">
        <v>198</v>
      </c>
      <c r="C20" s="126" t="s">
        <v>163</v>
      </c>
      <c r="D20" s="84" t="s">
        <v>172</v>
      </c>
      <c r="E20" s="83" t="s">
        <v>173</v>
      </c>
      <c r="F20" s="83" t="s">
        <v>174</v>
      </c>
      <c r="G20" s="83" t="s">
        <v>175</v>
      </c>
      <c r="H20" s="83" t="s">
        <v>176</v>
      </c>
      <c r="I20" s="83" t="s">
        <v>178</v>
      </c>
      <c r="J20" s="83" t="s">
        <v>194</v>
      </c>
      <c r="K20" s="83" t="s">
        <v>179</v>
      </c>
      <c r="L20" s="127"/>
      <c r="M20" s="125"/>
      <c r="N20" s="125"/>
      <c r="O20" s="127"/>
      <c r="Q20" s="125"/>
    </row>
    <row r="21" spans="1:104" s="41" customFormat="1" ht="21" customHeight="1" x14ac:dyDescent="0.2">
      <c r="A21" s="127"/>
      <c r="B21" s="126"/>
      <c r="C21" s="126"/>
      <c r="D21" s="42">
        <v>20</v>
      </c>
      <c r="E21" s="42">
        <v>0</v>
      </c>
      <c r="F21" s="42">
        <v>10</v>
      </c>
      <c r="G21" s="42">
        <v>6</v>
      </c>
      <c r="H21" s="42">
        <v>3</v>
      </c>
      <c r="I21" s="42">
        <v>9</v>
      </c>
      <c r="J21" s="42">
        <v>0</v>
      </c>
      <c r="K21" s="42">
        <v>52</v>
      </c>
      <c r="L21" s="42">
        <f>SUM(D21:K21)</f>
        <v>100</v>
      </c>
      <c r="M21" s="127"/>
      <c r="N21" s="127"/>
      <c r="O21" s="42" t="s">
        <v>126</v>
      </c>
      <c r="Q21" s="127"/>
    </row>
    <row r="22" spans="1:104" s="59" customFormat="1" ht="19" x14ac:dyDescent="0.25">
      <c r="A22" s="50" t="s">
        <v>200</v>
      </c>
    </row>
    <row r="23" spans="1:104" x14ac:dyDescent="0.2">
      <c r="A23" s="86" t="s">
        <v>167</v>
      </c>
      <c r="B23" s="69"/>
      <c r="C23" s="6" t="s">
        <v>124</v>
      </c>
      <c r="D23" s="26"/>
      <c r="E23" s="26"/>
      <c r="F23" s="26"/>
      <c r="G23" s="26"/>
      <c r="H23" s="26"/>
      <c r="I23" s="26"/>
      <c r="J23" s="26"/>
      <c r="K23" s="26"/>
      <c r="L23" s="85">
        <f>SUM(D23:K23)</f>
        <v>0</v>
      </c>
      <c r="M23" s="93"/>
      <c r="N23" s="87"/>
      <c r="O23" s="94"/>
      <c r="P23" s="22"/>
      <c r="Q23" s="39"/>
      <c r="R23" s="22"/>
      <c r="S23" s="6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row>
    <row r="24" spans="1:104" x14ac:dyDescent="0.2">
      <c r="A24" s="86" t="s">
        <v>171</v>
      </c>
      <c r="B24" s="69"/>
      <c r="C24" s="6" t="s">
        <v>124</v>
      </c>
      <c r="D24" s="26"/>
      <c r="E24" s="26"/>
      <c r="F24" s="26"/>
      <c r="G24" s="26"/>
      <c r="H24" s="26"/>
      <c r="I24" s="26"/>
      <c r="J24" s="26"/>
      <c r="K24" s="26"/>
      <c r="L24" s="85">
        <f>SUM(D24:K24)</f>
        <v>0</v>
      </c>
      <c r="M24" s="93"/>
      <c r="N24" s="87"/>
      <c r="O24" s="94"/>
      <c r="P24" s="22"/>
      <c r="Q24" s="39"/>
      <c r="R24" s="22"/>
      <c r="S24" s="6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row>
    <row r="25" spans="1:104" ht="17.25" customHeight="1" x14ac:dyDescent="0.2">
      <c r="A25" s="92" t="s">
        <v>168</v>
      </c>
      <c r="B25" s="69"/>
      <c r="C25" s="6" t="s">
        <v>124</v>
      </c>
      <c r="D25" s="26"/>
      <c r="E25" s="26"/>
      <c r="F25" s="26"/>
      <c r="G25" s="26"/>
      <c r="H25" s="26"/>
      <c r="I25" s="26"/>
      <c r="J25" s="26"/>
      <c r="K25" s="26"/>
      <c r="L25" s="85">
        <f>SUM(D25:K25)</f>
        <v>0</v>
      </c>
      <c r="M25" s="93"/>
      <c r="N25" s="87"/>
      <c r="O25" s="94"/>
      <c r="P25" s="22"/>
      <c r="Q25" s="39"/>
      <c r="R25" s="22"/>
      <c r="S25" s="6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row>
    <row r="26" spans="1:104" ht="17.25" customHeight="1" x14ac:dyDescent="0.2">
      <c r="A26" s="92" t="s">
        <v>169</v>
      </c>
      <c r="B26" s="90"/>
      <c r="C26" s="6" t="s">
        <v>124</v>
      </c>
      <c r="D26" s="74"/>
      <c r="E26" s="74"/>
      <c r="F26" s="74"/>
      <c r="G26" s="74"/>
      <c r="H26" s="74"/>
      <c r="I26" s="74"/>
      <c r="J26" s="74"/>
      <c r="K26" s="74"/>
      <c r="L26" s="85">
        <f>SUM(D26:K26)</f>
        <v>0</v>
      </c>
      <c r="M26" s="93"/>
      <c r="N26" s="87"/>
      <c r="O26" s="94"/>
      <c r="P26" s="22"/>
      <c r="Q26" s="39"/>
      <c r="R26" s="22"/>
      <c r="S26" s="6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row>
    <row r="27" spans="1:104" ht="15.75" customHeight="1" thickBot="1" x14ac:dyDescent="0.25">
      <c r="A27" s="36" t="s">
        <v>181</v>
      </c>
      <c r="B27" s="91"/>
      <c r="C27" s="6" t="s">
        <v>124</v>
      </c>
      <c r="D27" s="91"/>
      <c r="E27" s="91"/>
      <c r="F27" s="91"/>
      <c r="G27" s="91"/>
      <c r="H27" s="91"/>
      <c r="I27" s="91"/>
      <c r="J27" s="91"/>
      <c r="K27" s="91"/>
      <c r="L27" s="96">
        <f>SUM(D27:K27)</f>
        <v>0</v>
      </c>
      <c r="M27" s="37"/>
      <c r="N27" s="97"/>
      <c r="O27" s="94"/>
      <c r="P27" s="22"/>
      <c r="Q27" s="39"/>
      <c r="R27" s="22"/>
      <c r="S27" s="6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row>
    <row r="28" spans="1:104" ht="30.75" customHeight="1" thickBot="1" x14ac:dyDescent="0.25">
      <c r="A28" s="22"/>
      <c r="B28" s="62"/>
      <c r="C28" s="62"/>
      <c r="D28" s="62"/>
      <c r="E28" s="22"/>
      <c r="F28" s="22"/>
      <c r="G28" s="22"/>
      <c r="H28" s="22"/>
      <c r="I28" s="22"/>
      <c r="J28" s="22"/>
      <c r="K28" s="22"/>
      <c r="L28" s="22"/>
      <c r="M28" s="22"/>
      <c r="N28" s="75" t="s">
        <v>182</v>
      </c>
      <c r="O28" s="52"/>
      <c r="P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row>
    <row r="29" spans="1:104" s="59" customFormat="1" ht="19" x14ac:dyDescent="0.25">
      <c r="A29" s="50" t="s">
        <v>201</v>
      </c>
    </row>
    <row r="30" spans="1:104" x14ac:dyDescent="0.2">
      <c r="A30" s="86" t="s">
        <v>167</v>
      </c>
      <c r="B30" s="69"/>
      <c r="C30" s="6" t="s">
        <v>124</v>
      </c>
      <c r="D30" s="88"/>
      <c r="E30" s="88"/>
      <c r="F30" s="88"/>
      <c r="G30" s="88"/>
      <c r="H30" s="88"/>
      <c r="I30" s="88"/>
      <c r="J30" s="88"/>
      <c r="K30" s="88"/>
      <c r="L30" s="89"/>
      <c r="M30" s="95"/>
      <c r="N30" s="87"/>
      <c r="O30" s="94"/>
      <c r="P30" s="22"/>
      <c r="Q30" s="39"/>
      <c r="R30" s="22"/>
      <c r="S30" s="6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row>
    <row r="31" spans="1:104" x14ac:dyDescent="0.2">
      <c r="A31" s="86" t="s">
        <v>171</v>
      </c>
      <c r="B31" s="69"/>
      <c r="C31" s="6" t="s">
        <v>124</v>
      </c>
      <c r="D31" s="88"/>
      <c r="E31" s="88"/>
      <c r="F31" s="88"/>
      <c r="G31" s="88"/>
      <c r="H31" s="88"/>
      <c r="I31" s="88"/>
      <c r="J31" s="88"/>
      <c r="K31" s="88"/>
      <c r="L31" s="89"/>
      <c r="M31" s="95"/>
      <c r="N31" s="87"/>
      <c r="O31" s="94"/>
      <c r="P31" s="22"/>
      <c r="Q31" s="39"/>
      <c r="R31" s="22"/>
      <c r="S31" s="6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row>
    <row r="32" spans="1:104" ht="17.25" customHeight="1" x14ac:dyDescent="0.2">
      <c r="A32" s="92" t="s">
        <v>168</v>
      </c>
      <c r="B32" s="69"/>
      <c r="C32" s="6" t="s">
        <v>124</v>
      </c>
      <c r="D32" s="88"/>
      <c r="E32" s="88"/>
      <c r="F32" s="88"/>
      <c r="G32" s="88"/>
      <c r="H32" s="88"/>
      <c r="I32" s="88"/>
      <c r="J32" s="88"/>
      <c r="K32" s="88"/>
      <c r="L32" s="89"/>
      <c r="M32" s="95"/>
      <c r="N32" s="87"/>
      <c r="O32" s="94"/>
      <c r="P32" s="22"/>
      <c r="Q32" s="39"/>
      <c r="R32" s="22"/>
      <c r="S32" s="6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row>
    <row r="33" spans="1:104" ht="17.25" customHeight="1" x14ac:dyDescent="0.2">
      <c r="A33" s="92" t="s">
        <v>169</v>
      </c>
      <c r="B33" s="69"/>
      <c r="C33" s="6" t="s">
        <v>124</v>
      </c>
      <c r="D33" s="100"/>
      <c r="E33" s="100"/>
      <c r="F33" s="100"/>
      <c r="G33" s="100"/>
      <c r="H33" s="100"/>
      <c r="I33" s="100"/>
      <c r="J33" s="100"/>
      <c r="K33" s="100"/>
      <c r="L33" s="89"/>
      <c r="M33" s="95"/>
      <c r="N33" s="87"/>
      <c r="O33" s="94"/>
      <c r="P33" s="22"/>
      <c r="Q33" s="39"/>
      <c r="R33" s="22"/>
      <c r="S33" s="6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row>
    <row r="34" spans="1:104" ht="15.75" customHeight="1" thickBot="1" x14ac:dyDescent="0.25">
      <c r="A34" s="36" t="s">
        <v>181</v>
      </c>
      <c r="B34" s="91"/>
      <c r="C34" s="6" t="s">
        <v>124</v>
      </c>
      <c r="D34" s="101"/>
      <c r="E34" s="101"/>
      <c r="F34" s="101"/>
      <c r="G34" s="101"/>
      <c r="H34" s="101"/>
      <c r="I34" s="101"/>
      <c r="J34" s="101"/>
      <c r="K34" s="101"/>
      <c r="L34" s="102"/>
      <c r="M34" s="95"/>
      <c r="N34" s="87"/>
      <c r="O34" s="94"/>
      <c r="P34" s="22"/>
      <c r="Q34" s="39"/>
      <c r="R34" s="22"/>
      <c r="S34" s="6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row>
    <row r="35" spans="1:104" ht="30.75" customHeight="1" thickBot="1" x14ac:dyDescent="0.25">
      <c r="A35" s="22"/>
      <c r="B35" s="22"/>
      <c r="C35" s="62"/>
      <c r="D35" s="62"/>
      <c r="E35" s="22"/>
      <c r="F35" s="22"/>
      <c r="G35" s="22"/>
      <c r="H35" s="22"/>
      <c r="I35" s="22"/>
      <c r="J35" s="22"/>
      <c r="K35" s="22"/>
      <c r="L35" s="22"/>
      <c r="M35" s="22"/>
      <c r="N35" s="75" t="s">
        <v>182</v>
      </c>
      <c r="O35" s="52"/>
      <c r="P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row>
    <row r="36" spans="1:104" s="22" customFormat="1" x14ac:dyDescent="0.2">
      <c r="C36" s="62"/>
      <c r="M36" s="62"/>
      <c r="N36" s="62"/>
    </row>
    <row r="37" spans="1:104" s="22" customFormat="1" x14ac:dyDescent="0.2">
      <c r="N37" s="62"/>
    </row>
    <row r="38" spans="1:104" s="22" customFormat="1" x14ac:dyDescent="0.2"/>
    <row r="39" spans="1:104" s="22" customFormat="1" x14ac:dyDescent="0.2"/>
    <row r="40" spans="1:104" s="22" customFormat="1" x14ac:dyDescent="0.2"/>
    <row r="41" spans="1:104" s="22" customFormat="1" x14ac:dyDescent="0.2"/>
    <row r="42" spans="1:104" s="22" customFormat="1" x14ac:dyDescent="0.2"/>
    <row r="43" spans="1:104" s="22" customFormat="1" x14ac:dyDescent="0.2"/>
    <row r="44" spans="1:104" s="22" customFormat="1" x14ac:dyDescent="0.2"/>
    <row r="45" spans="1:104" s="22" customFormat="1" x14ac:dyDescent="0.2"/>
    <row r="46" spans="1:104" s="22" customFormat="1" x14ac:dyDescent="0.2"/>
    <row r="47" spans="1:104" s="22" customFormat="1" x14ac:dyDescent="0.2"/>
    <row r="48" spans="1:104"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sheetData>
  <mergeCells count="12">
    <mergeCell ref="A19:A21"/>
    <mergeCell ref="B20:B21"/>
    <mergeCell ref="C20:C21"/>
    <mergeCell ref="M19:M21"/>
    <mergeCell ref="B19:C19"/>
    <mergeCell ref="D19:K19"/>
    <mergeCell ref="L19:L20"/>
    <mergeCell ref="D3:F5"/>
    <mergeCell ref="G3:H5"/>
    <mergeCell ref="Q19:Q21"/>
    <mergeCell ref="N19:N21"/>
    <mergeCell ref="O19:O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4776-9741-475E-9E3B-F3A8ECC9F3DF}">
  <sheetPr codeName="Sheet9">
    <tabColor rgb="FF366843"/>
  </sheetPr>
  <dimension ref="A1:DQ87"/>
  <sheetViews>
    <sheetView topLeftCell="A20" workbookViewId="0">
      <selection activeCell="C33" sqref="C33:C37"/>
    </sheetView>
  </sheetViews>
  <sheetFormatPr baseColWidth="10" defaultColWidth="8.83203125" defaultRowHeight="15" x14ac:dyDescent="0.2"/>
  <cols>
    <col min="1" max="1" width="22.33203125" customWidth="1"/>
    <col min="2" max="2" width="29" customWidth="1"/>
    <col min="3" max="3" width="14.33203125" customWidth="1"/>
    <col min="4" max="4" width="16.33203125" customWidth="1"/>
    <col min="5" max="5" width="24.5" customWidth="1"/>
    <col min="6" max="6" width="16.33203125" customWidth="1"/>
    <col min="7" max="7" width="16.5" customWidth="1"/>
    <col min="8" max="9" width="17" customWidth="1"/>
    <col min="11" max="11" width="43.6640625" customWidth="1"/>
  </cols>
  <sheetData>
    <row r="1" spans="1:121" s="55" customFormat="1" ht="29" x14ac:dyDescent="0.35">
      <c r="A1" s="55" t="s">
        <v>192</v>
      </c>
    </row>
    <row r="2" spans="1:121" s="22" customFormat="1" x14ac:dyDescent="0.2"/>
    <row r="3" spans="1:121" ht="20" customHeight="1" x14ac:dyDescent="0.2">
      <c r="A3" s="64" t="s">
        <v>55</v>
      </c>
      <c r="B3" s="40" t="str">
        <f>IF('General input'!B3="","",'General input'!B3)</f>
        <v>Bushbuckridge</v>
      </c>
      <c r="C3" s="22"/>
      <c r="D3" s="182" t="s">
        <v>236</v>
      </c>
      <c r="E3" s="182"/>
      <c r="F3" s="179"/>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row>
    <row r="4" spans="1:121" ht="20" customHeight="1" x14ac:dyDescent="0.2">
      <c r="A4" s="82" t="s">
        <v>3</v>
      </c>
      <c r="B4" s="80">
        <f>'General input'!$B$4</f>
        <v>2025</v>
      </c>
      <c r="C4" s="22"/>
      <c r="D4" s="182"/>
      <c r="E4" s="182"/>
      <c r="F4" s="180"/>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row>
    <row r="5" spans="1:121" ht="20" customHeight="1" x14ac:dyDescent="0.2">
      <c r="A5" s="77" t="s">
        <v>128</v>
      </c>
      <c r="B5" s="81">
        <v>1</v>
      </c>
      <c r="C5" s="22"/>
      <c r="D5" s="182"/>
      <c r="E5" s="182"/>
      <c r="F5" s="181"/>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row>
    <row r="6" spans="1:121" s="22" customFormat="1" ht="61.5" customHeight="1" x14ac:dyDescent="0.2">
      <c r="A6" s="78" t="s">
        <v>166</v>
      </c>
      <c r="B6" s="79" t="s">
        <v>205</v>
      </c>
    </row>
    <row r="7" spans="1:121" s="22" customFormat="1" x14ac:dyDescent="0.2"/>
    <row r="8" spans="1:121" s="49" customFormat="1" ht="24" x14ac:dyDescent="0.3">
      <c r="A8" s="49" t="s">
        <v>143</v>
      </c>
    </row>
    <row r="9" spans="1:121" s="22" customFormat="1" x14ac:dyDescent="0.2"/>
    <row r="10" spans="1:121" s="22" customFormat="1" x14ac:dyDescent="0.2">
      <c r="A10" s="62"/>
    </row>
    <row r="11" spans="1:121" s="22" customFormat="1" x14ac:dyDescent="0.2"/>
    <row r="12" spans="1:121" s="22" customFormat="1" x14ac:dyDescent="0.2"/>
    <row r="13" spans="1:121" s="22" customFormat="1" x14ac:dyDescent="0.2"/>
    <row r="14" spans="1:121" s="22" customFormat="1" x14ac:dyDescent="0.2"/>
    <row r="15" spans="1:121" s="22" customFormat="1" x14ac:dyDescent="0.2"/>
    <row r="16" spans="1:121" s="22" customFormat="1" x14ac:dyDescent="0.2"/>
    <row r="17" spans="1:98" s="22" customFormat="1" x14ac:dyDescent="0.2"/>
    <row r="18" spans="1:98" s="49" customFormat="1" ht="24" x14ac:dyDescent="0.3">
      <c r="A18" s="49" t="s">
        <v>129</v>
      </c>
    </row>
    <row r="19" spans="1:98" s="41" customFormat="1" ht="66" customHeight="1" x14ac:dyDescent="0.2">
      <c r="A19" s="126" t="s">
        <v>208</v>
      </c>
      <c r="B19" s="126" t="s">
        <v>204</v>
      </c>
      <c r="C19" s="126"/>
      <c r="D19" s="126" t="s">
        <v>187</v>
      </c>
      <c r="E19" s="124" t="s">
        <v>235</v>
      </c>
      <c r="F19" s="151" t="s">
        <v>142</v>
      </c>
      <c r="G19" s="152"/>
      <c r="H19" s="153"/>
      <c r="I19" s="43" t="s">
        <v>123</v>
      </c>
      <c r="J19" s="60"/>
      <c r="K19" s="126" t="s">
        <v>203</v>
      </c>
    </row>
    <row r="20" spans="1:98" s="41" customFormat="1" ht="77.25" customHeight="1" x14ac:dyDescent="0.2">
      <c r="A20" s="126"/>
      <c r="B20" s="42" t="s">
        <v>209</v>
      </c>
      <c r="C20" s="42" t="s">
        <v>163</v>
      </c>
      <c r="D20" s="126"/>
      <c r="E20" s="127"/>
      <c r="F20" s="42" t="s">
        <v>125</v>
      </c>
      <c r="G20" s="42" t="s">
        <v>126</v>
      </c>
      <c r="H20" s="67" t="s">
        <v>127</v>
      </c>
      <c r="I20" s="42" t="s">
        <v>122</v>
      </c>
      <c r="J20" s="61"/>
      <c r="K20" s="126"/>
    </row>
    <row r="21" spans="1:98" s="59" customFormat="1" ht="19" x14ac:dyDescent="0.25">
      <c r="A21" s="50" t="s">
        <v>183</v>
      </c>
    </row>
    <row r="22" spans="1:98" x14ac:dyDescent="0.2">
      <c r="A22" s="6" t="s">
        <v>184</v>
      </c>
      <c r="B22" s="26"/>
      <c r="C22" s="6" t="s">
        <v>124</v>
      </c>
      <c r="D22" s="26"/>
      <c r="E22" s="88"/>
      <c r="F22" s="88"/>
      <c r="G22" s="27"/>
      <c r="H22" s="27"/>
      <c r="I22" s="44"/>
      <c r="J22" s="22"/>
      <c r="K22" s="39"/>
      <c r="L22" s="22"/>
      <c r="M22" s="6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row>
    <row r="23" spans="1:98" ht="33" thickBot="1" x14ac:dyDescent="0.25">
      <c r="A23" s="68" t="s">
        <v>185</v>
      </c>
      <c r="B23" s="26"/>
      <c r="C23" s="6" t="s">
        <v>124</v>
      </c>
      <c r="D23" s="88"/>
      <c r="E23" s="88"/>
      <c r="F23" s="88"/>
      <c r="G23" s="27"/>
      <c r="H23" s="98"/>
      <c r="I23" s="44"/>
      <c r="J23" s="22"/>
      <c r="K23" s="39"/>
      <c r="L23" s="22"/>
      <c r="M23" s="6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row>
    <row r="24" spans="1:98" ht="30.75" customHeight="1" thickBot="1" x14ac:dyDescent="0.25">
      <c r="A24" s="22"/>
      <c r="B24" s="22"/>
      <c r="C24" s="62"/>
      <c r="D24" s="62"/>
      <c r="E24" s="75" t="s">
        <v>182</v>
      </c>
      <c r="F24" s="52"/>
      <c r="G24" s="52"/>
      <c r="H24" s="53"/>
      <c r="I24" s="54"/>
      <c r="J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row>
    <row r="25" spans="1:98" s="59" customFormat="1" ht="19" x14ac:dyDescent="0.25">
      <c r="A25" s="50" t="s">
        <v>189</v>
      </c>
    </row>
    <row r="26" spans="1:98" x14ac:dyDescent="0.2">
      <c r="A26" s="6" t="s">
        <v>206</v>
      </c>
      <c r="B26" s="26"/>
      <c r="C26" s="6" t="s">
        <v>124</v>
      </c>
      <c r="D26" s="88"/>
      <c r="E26" s="88"/>
      <c r="F26" s="27"/>
      <c r="G26" s="27"/>
      <c r="H26" s="27"/>
      <c r="I26" s="44"/>
      <c r="J26" s="22"/>
      <c r="K26" s="39"/>
      <c r="L26" s="22"/>
      <c r="M26" s="6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row>
    <row r="27" spans="1:98" x14ac:dyDescent="0.2">
      <c r="A27" s="6" t="s">
        <v>177</v>
      </c>
      <c r="B27" s="26"/>
      <c r="C27" s="6" t="s">
        <v>124</v>
      </c>
      <c r="D27" s="88"/>
      <c r="E27" s="88"/>
      <c r="F27" s="27"/>
      <c r="G27" s="27"/>
      <c r="H27" s="27"/>
      <c r="I27" s="44"/>
      <c r="J27" s="22"/>
      <c r="K27" s="39"/>
      <c r="L27" s="22"/>
      <c r="M27" s="6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row>
    <row r="28" spans="1:98" x14ac:dyDescent="0.2">
      <c r="A28" s="6" t="s">
        <v>196</v>
      </c>
      <c r="B28" s="26"/>
      <c r="C28" s="6" t="s">
        <v>124</v>
      </c>
      <c r="D28" s="88"/>
      <c r="E28" s="88"/>
      <c r="F28" s="27"/>
      <c r="G28" s="103"/>
      <c r="H28" s="103"/>
      <c r="I28" s="44"/>
      <c r="J28" s="22"/>
      <c r="K28" s="39"/>
      <c r="L28" s="22"/>
      <c r="M28" s="6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row>
    <row r="29" spans="1:98" x14ac:dyDescent="0.2">
      <c r="A29" s="6" t="s">
        <v>195</v>
      </c>
      <c r="B29" s="26"/>
      <c r="C29" s="6" t="s">
        <v>124</v>
      </c>
      <c r="D29" s="88"/>
      <c r="E29" s="88"/>
      <c r="F29" s="27"/>
      <c r="G29" s="103"/>
      <c r="H29" s="103"/>
      <c r="I29" s="44"/>
      <c r="J29" s="22"/>
      <c r="K29" s="39"/>
      <c r="L29" s="22"/>
      <c r="M29" s="6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row>
    <row r="30" spans="1:98" ht="33" thickBot="1" x14ac:dyDescent="0.25">
      <c r="A30" s="68" t="s">
        <v>207</v>
      </c>
      <c r="B30" s="26"/>
      <c r="C30" s="6" t="s">
        <v>124</v>
      </c>
      <c r="D30" s="88"/>
      <c r="E30" s="88"/>
      <c r="F30" s="27"/>
      <c r="G30" s="103"/>
      <c r="H30" s="104"/>
      <c r="I30" s="44"/>
      <c r="J30" s="22"/>
      <c r="K30" s="39"/>
      <c r="L30" s="22"/>
      <c r="M30" s="6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row>
    <row r="31" spans="1:98" ht="30.75" customHeight="1" thickBot="1" x14ac:dyDescent="0.25">
      <c r="A31" s="22"/>
      <c r="B31" s="22"/>
      <c r="C31" s="62"/>
      <c r="D31" s="62"/>
      <c r="E31" s="75" t="s">
        <v>182</v>
      </c>
      <c r="F31" s="52"/>
      <c r="G31" s="52"/>
      <c r="H31" s="53"/>
      <c r="I31" s="54"/>
      <c r="J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row>
    <row r="32" spans="1:98" s="59" customFormat="1" ht="19" x14ac:dyDescent="0.25">
      <c r="A32" s="50" t="s">
        <v>190</v>
      </c>
    </row>
    <row r="33" spans="1:98" x14ac:dyDescent="0.2">
      <c r="A33" s="6" t="s">
        <v>206</v>
      </c>
      <c r="B33" s="26"/>
      <c r="C33" s="6" t="s">
        <v>124</v>
      </c>
      <c r="D33" s="88"/>
      <c r="E33" s="26"/>
      <c r="F33" s="27"/>
      <c r="G33" s="98"/>
      <c r="H33" s="98"/>
      <c r="I33" s="44"/>
      <c r="J33" s="22"/>
      <c r="K33" s="39"/>
      <c r="L33" s="22"/>
      <c r="M33" s="6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row>
    <row r="34" spans="1:98" x14ac:dyDescent="0.2">
      <c r="A34" s="6" t="s">
        <v>177</v>
      </c>
      <c r="B34" s="26"/>
      <c r="C34" s="6" t="s">
        <v>124</v>
      </c>
      <c r="D34" s="88"/>
      <c r="E34" s="26"/>
      <c r="F34" s="27"/>
      <c r="G34" s="98"/>
      <c r="H34" s="98"/>
      <c r="I34" s="44"/>
      <c r="J34" s="22"/>
      <c r="K34" s="39"/>
      <c r="L34" s="22"/>
      <c r="M34" s="6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row>
    <row r="35" spans="1:98" x14ac:dyDescent="0.2">
      <c r="A35" s="6" t="s">
        <v>196</v>
      </c>
      <c r="B35" s="26"/>
      <c r="C35" s="6" t="s">
        <v>124</v>
      </c>
      <c r="D35" s="88"/>
      <c r="E35" s="88"/>
      <c r="F35" s="27"/>
      <c r="G35" s="103"/>
      <c r="H35" s="103"/>
      <c r="I35" s="44"/>
      <c r="J35" s="22"/>
      <c r="K35" s="39"/>
      <c r="L35" s="22"/>
      <c r="M35" s="6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row>
    <row r="36" spans="1:98" x14ac:dyDescent="0.2">
      <c r="A36" s="6" t="s">
        <v>195</v>
      </c>
      <c r="B36" s="26"/>
      <c r="C36" s="6" t="s">
        <v>124</v>
      </c>
      <c r="D36" s="88"/>
      <c r="E36" s="88"/>
      <c r="F36" s="27"/>
      <c r="G36" s="103"/>
      <c r="H36" s="103"/>
      <c r="I36" s="44"/>
      <c r="J36" s="22"/>
      <c r="K36" s="39"/>
      <c r="L36" s="22"/>
      <c r="M36" s="6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row>
    <row r="37" spans="1:98" ht="33" thickBot="1" x14ac:dyDescent="0.25">
      <c r="A37" s="68" t="s">
        <v>207</v>
      </c>
      <c r="B37" s="26"/>
      <c r="C37" s="6" t="s">
        <v>124</v>
      </c>
      <c r="D37" s="88"/>
      <c r="E37" s="88"/>
      <c r="F37" s="27"/>
      <c r="G37" s="103"/>
      <c r="H37" s="105"/>
      <c r="I37" s="44"/>
      <c r="J37" s="22"/>
      <c r="K37" s="39"/>
      <c r="L37" s="22"/>
      <c r="M37" s="6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row>
    <row r="38" spans="1:98" ht="30.75" customHeight="1" thickBot="1" x14ac:dyDescent="0.25">
      <c r="A38" s="22"/>
      <c r="B38" s="22"/>
      <c r="C38" s="62"/>
      <c r="D38" s="62"/>
      <c r="E38" s="75" t="s">
        <v>182</v>
      </c>
      <c r="F38" s="52"/>
      <c r="G38" s="52"/>
      <c r="H38" s="53"/>
      <c r="I38" s="54"/>
      <c r="J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row>
    <row r="39" spans="1:98" s="22" customFormat="1" x14ac:dyDescent="0.2">
      <c r="C39" s="62"/>
      <c r="G39" s="62"/>
    </row>
    <row r="40" spans="1:98" s="22" customFormat="1" x14ac:dyDescent="0.2"/>
    <row r="41" spans="1:98" s="22" customFormat="1" x14ac:dyDescent="0.2"/>
    <row r="42" spans="1:98" s="22" customFormat="1" x14ac:dyDescent="0.2"/>
    <row r="43" spans="1:98" s="22" customFormat="1" x14ac:dyDescent="0.2"/>
    <row r="44" spans="1:98" s="22" customFormat="1" x14ac:dyDescent="0.2"/>
    <row r="45" spans="1:98" s="22" customFormat="1" x14ac:dyDescent="0.2"/>
    <row r="46" spans="1:98" s="22" customFormat="1" x14ac:dyDescent="0.2"/>
    <row r="47" spans="1:98" s="22" customFormat="1" x14ac:dyDescent="0.2"/>
    <row r="48" spans="1:9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sheetData>
  <mergeCells count="8">
    <mergeCell ref="F3:F5"/>
    <mergeCell ref="K19:K20"/>
    <mergeCell ref="F19:H19"/>
    <mergeCell ref="A19:A20"/>
    <mergeCell ref="B19:C19"/>
    <mergeCell ref="D19:D20"/>
    <mergeCell ref="E19:E20"/>
    <mergeCell ref="D3:E5"/>
  </mergeCells>
  <phoneticPr fontId="13" type="noConversion"/>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8EA5799-6E7E-4183-BF13-E456435D4C92}">
          <x14:formula1>
            <xm:f>Lists!$AH$4:$AH$9</xm:f>
          </x14:formula1>
          <xm:sqref>E33:E34</xm:sqref>
        </x14:dataValidation>
        <x14:dataValidation type="list" allowBlank="1" showInputMessage="1" showErrorMessage="1" xr:uid="{8DCF6573-10FD-3D43-BDD1-FBC1A72DABB0}">
          <x14:formula1>
            <xm:f>Lists!$AF$4:$AF$5</xm:f>
          </x14:formula1>
          <xm:sqref>C22:C23 C26:C30 C33:C37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9D6D9-17BC-45A5-B4CD-4571E2556A24}">
  <sheetPr codeName="Sheet10">
    <tabColor rgb="FF366843"/>
  </sheetPr>
  <dimension ref="A1:EK96"/>
  <sheetViews>
    <sheetView tabSelected="1" topLeftCell="A18" zoomScale="112" workbookViewId="0">
      <selection activeCell="B27" sqref="B27"/>
    </sheetView>
  </sheetViews>
  <sheetFormatPr baseColWidth="10" defaultColWidth="8.83203125" defaultRowHeight="15" x14ac:dyDescent="0.2"/>
  <cols>
    <col min="1" max="1" width="22.33203125" customWidth="1"/>
    <col min="2" max="2" width="5.33203125" customWidth="1"/>
    <col min="3" max="3" width="5.83203125" customWidth="1"/>
    <col min="4" max="4" width="6" customWidth="1"/>
    <col min="5" max="5" width="6.33203125" customWidth="1"/>
    <col min="6" max="6" width="6" customWidth="1"/>
    <col min="7" max="11" width="5.5" customWidth="1"/>
    <col min="12" max="12" width="11.33203125" customWidth="1"/>
    <col min="13" max="13" width="12.1640625" customWidth="1"/>
    <col min="14" max="14" width="11.33203125" customWidth="1"/>
    <col min="15" max="15" width="7" customWidth="1"/>
    <col min="16" max="16" width="7.33203125" customWidth="1"/>
    <col min="17" max="17" width="7.1640625" customWidth="1"/>
    <col min="18" max="19" width="7" customWidth="1"/>
    <col min="20" max="24" width="6.83203125" customWidth="1"/>
    <col min="25" max="25" width="10.6640625" customWidth="1"/>
    <col min="26" max="26" width="10.1640625" customWidth="1"/>
    <col min="27" max="27" width="11.5" customWidth="1"/>
    <col min="28" max="28" width="8.83203125" customWidth="1"/>
    <col min="29" max="29" width="30.83203125" customWidth="1"/>
    <col min="31" max="31" width="43.6640625" customWidth="1"/>
  </cols>
  <sheetData>
    <row r="1" spans="1:141" s="55" customFormat="1" ht="29" x14ac:dyDescent="0.35">
      <c r="A1" s="55" t="s">
        <v>210</v>
      </c>
    </row>
    <row r="2" spans="1:141" s="22" customFormat="1" x14ac:dyDescent="0.2"/>
    <row r="3" spans="1:141" ht="20" customHeight="1" x14ac:dyDescent="0.2">
      <c r="A3" s="64" t="s">
        <v>55</v>
      </c>
      <c r="B3" s="131" t="str">
        <f>IF('General input'!B3="","",'General input'!B3)</f>
        <v>Bushbuckridge</v>
      </c>
      <c r="C3" s="131"/>
      <c r="D3" s="131"/>
      <c r="E3" s="131"/>
      <c r="F3" s="131"/>
      <c r="G3" s="22"/>
      <c r="H3" s="22"/>
      <c r="I3" s="22"/>
      <c r="J3" s="22"/>
      <c r="K3" s="22"/>
      <c r="L3" s="22"/>
      <c r="M3" s="123" t="s">
        <v>212</v>
      </c>
      <c r="N3" s="123"/>
      <c r="O3" s="123"/>
      <c r="P3" s="139"/>
      <c r="Q3" s="140"/>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row>
    <row r="4" spans="1:141" ht="20" customHeight="1" x14ac:dyDescent="0.2">
      <c r="A4" s="82" t="s">
        <v>3</v>
      </c>
      <c r="B4" s="132">
        <f>'General input'!$B$4</f>
        <v>2025</v>
      </c>
      <c r="C4" s="132"/>
      <c r="D4" s="132"/>
      <c r="E4" s="132"/>
      <c r="F4" s="132"/>
      <c r="G4" s="22"/>
      <c r="H4" s="22"/>
      <c r="I4" s="22"/>
      <c r="J4" s="22"/>
      <c r="K4" s="22"/>
      <c r="L4" s="22"/>
      <c r="M4" s="123"/>
      <c r="N4" s="123"/>
      <c r="O4" s="123"/>
      <c r="P4" s="141"/>
      <c r="Q4" s="14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row>
    <row r="5" spans="1:141" ht="20" customHeight="1" x14ac:dyDescent="0.2">
      <c r="A5" s="77" t="s">
        <v>128</v>
      </c>
      <c r="B5" s="133">
        <v>1</v>
      </c>
      <c r="C5" s="134"/>
      <c r="D5" s="134"/>
      <c r="E5" s="134"/>
      <c r="F5" s="135"/>
      <c r="G5" s="22"/>
      <c r="H5" s="22"/>
      <c r="I5" s="22"/>
      <c r="J5" s="22"/>
      <c r="K5" s="22"/>
      <c r="L5" s="22"/>
      <c r="M5" s="123"/>
      <c r="N5" s="123"/>
      <c r="O5" s="123"/>
      <c r="P5" s="143"/>
      <c r="Q5" s="144"/>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row>
    <row r="6" spans="1:141" s="22" customFormat="1" ht="50.25" customHeight="1" x14ac:dyDescent="0.2">
      <c r="A6" s="78" t="s">
        <v>166</v>
      </c>
      <c r="B6" s="136" t="s">
        <v>211</v>
      </c>
      <c r="C6" s="137"/>
      <c r="D6" s="137"/>
      <c r="E6" s="137"/>
      <c r="F6" s="138"/>
    </row>
    <row r="7" spans="1:141" s="22" customFormat="1" x14ac:dyDescent="0.2"/>
    <row r="8" spans="1:141" s="49" customFormat="1" ht="24" x14ac:dyDescent="0.3"/>
    <row r="9" spans="1:141" s="22" customFormat="1" x14ac:dyDescent="0.2"/>
    <row r="10" spans="1:141" s="22" customFormat="1" x14ac:dyDescent="0.2"/>
    <row r="11" spans="1:141" s="22" customFormat="1" x14ac:dyDescent="0.2"/>
    <row r="12" spans="1:141" s="22" customFormat="1" x14ac:dyDescent="0.2"/>
    <row r="13" spans="1:141" s="22" customFormat="1" x14ac:dyDescent="0.2"/>
    <row r="14" spans="1:141" s="22" customFormat="1" x14ac:dyDescent="0.2"/>
    <row r="15" spans="1:141" s="22" customFormat="1" x14ac:dyDescent="0.2"/>
    <row r="16" spans="1:141" s="22" customFormat="1" x14ac:dyDescent="0.2"/>
    <row r="17" spans="1:116" s="22" customFormat="1" x14ac:dyDescent="0.2"/>
    <row r="18" spans="1:116" s="49" customFormat="1" ht="24" x14ac:dyDescent="0.3">
      <c r="A18" s="49" t="s">
        <v>129</v>
      </c>
    </row>
    <row r="19" spans="1:116" s="41" customFormat="1" ht="66" customHeight="1" x14ac:dyDescent="0.2">
      <c r="A19" s="124" t="s">
        <v>170</v>
      </c>
      <c r="B19" s="148" t="s">
        <v>276</v>
      </c>
      <c r="C19" s="149"/>
      <c r="D19" s="149"/>
      <c r="E19" s="149"/>
      <c r="F19" s="149"/>
      <c r="G19" s="149"/>
      <c r="H19" s="149"/>
      <c r="I19" s="149"/>
      <c r="J19" s="149"/>
      <c r="K19" s="150"/>
      <c r="L19" s="124" t="s">
        <v>180</v>
      </c>
      <c r="M19" s="124" t="s">
        <v>238</v>
      </c>
      <c r="N19" s="124" t="s">
        <v>237</v>
      </c>
      <c r="O19" s="151" t="s">
        <v>239</v>
      </c>
      <c r="P19" s="152"/>
      <c r="Q19" s="152"/>
      <c r="R19" s="152"/>
      <c r="S19" s="152"/>
      <c r="T19" s="152"/>
      <c r="U19" s="152"/>
      <c r="V19" s="152"/>
      <c r="W19" s="152"/>
      <c r="X19" s="153"/>
      <c r="Y19" s="126" t="s">
        <v>142</v>
      </c>
      <c r="Z19" s="126"/>
      <c r="AA19" s="124" t="s">
        <v>164</v>
      </c>
      <c r="AC19" s="126" t="s">
        <v>265</v>
      </c>
    </row>
    <row r="20" spans="1:116" s="41" customFormat="1" ht="105" customHeight="1" x14ac:dyDescent="0.2">
      <c r="A20" s="125"/>
      <c r="B20" s="118" t="s">
        <v>258</v>
      </c>
      <c r="C20" s="118" t="s">
        <v>225</v>
      </c>
      <c r="D20" s="118" t="s">
        <v>226</v>
      </c>
      <c r="E20" s="118" t="s">
        <v>259</v>
      </c>
      <c r="F20" s="118" t="s">
        <v>262</v>
      </c>
      <c r="G20" s="118" t="s">
        <v>273</v>
      </c>
      <c r="H20" s="118" t="s">
        <v>260</v>
      </c>
      <c r="I20" s="118" t="s">
        <v>227</v>
      </c>
      <c r="J20" s="118" t="s">
        <v>274</v>
      </c>
      <c r="K20" s="118" t="s">
        <v>275</v>
      </c>
      <c r="L20" s="125"/>
      <c r="M20" s="125"/>
      <c r="N20" s="125"/>
      <c r="O20" s="128" t="s">
        <v>258</v>
      </c>
      <c r="P20" s="128" t="s">
        <v>225</v>
      </c>
      <c r="Q20" s="128" t="s">
        <v>226</v>
      </c>
      <c r="R20" s="128" t="s">
        <v>259</v>
      </c>
      <c r="S20" s="128" t="s">
        <v>262</v>
      </c>
      <c r="T20" s="128" t="s">
        <v>273</v>
      </c>
      <c r="U20" s="128" t="s">
        <v>260</v>
      </c>
      <c r="V20" s="128" t="s">
        <v>227</v>
      </c>
      <c r="W20" s="128" t="s">
        <v>274</v>
      </c>
      <c r="X20" s="128" t="s">
        <v>275</v>
      </c>
      <c r="Y20" s="126" t="s">
        <v>126</v>
      </c>
      <c r="Z20" s="126" t="s">
        <v>127</v>
      </c>
      <c r="AA20" s="125"/>
      <c r="AC20" s="126"/>
    </row>
    <row r="21" spans="1:116" s="41" customFormat="1" ht="15.75" customHeight="1" x14ac:dyDescent="0.2">
      <c r="A21" s="106" t="s">
        <v>222</v>
      </c>
      <c r="B21" s="83"/>
      <c r="C21" s="83"/>
      <c r="D21" s="83"/>
      <c r="E21" s="83"/>
      <c r="F21" s="83"/>
      <c r="G21" s="83"/>
      <c r="H21" s="83"/>
      <c r="I21" s="83"/>
      <c r="J21" s="83"/>
      <c r="K21" s="83"/>
      <c r="L21" s="125"/>
      <c r="M21" s="125"/>
      <c r="N21" s="125"/>
      <c r="O21" s="129"/>
      <c r="P21" s="129"/>
      <c r="Q21" s="129"/>
      <c r="R21" s="129"/>
      <c r="S21" s="129"/>
      <c r="T21" s="129"/>
      <c r="U21" s="129"/>
      <c r="V21" s="129"/>
      <c r="W21" s="129"/>
      <c r="X21" s="129"/>
      <c r="Y21" s="126"/>
      <c r="Z21" s="126"/>
      <c r="AA21" s="125"/>
      <c r="AC21" s="126"/>
    </row>
    <row r="22" spans="1:116" s="41" customFormat="1" ht="15.75" customHeight="1" x14ac:dyDescent="0.2">
      <c r="A22" s="106" t="s">
        <v>223</v>
      </c>
      <c r="B22" s="83"/>
      <c r="C22" s="83"/>
      <c r="D22" s="83"/>
      <c r="E22" s="83"/>
      <c r="F22" s="83"/>
      <c r="G22" s="83"/>
      <c r="H22" s="83"/>
      <c r="I22" s="83"/>
      <c r="J22" s="83"/>
      <c r="K22" s="83"/>
      <c r="L22" s="125"/>
      <c r="M22" s="125"/>
      <c r="N22" s="125"/>
      <c r="O22" s="129"/>
      <c r="P22" s="129"/>
      <c r="Q22" s="129"/>
      <c r="R22" s="129"/>
      <c r="S22" s="129"/>
      <c r="T22" s="129"/>
      <c r="U22" s="129"/>
      <c r="V22" s="129"/>
      <c r="W22" s="129"/>
      <c r="X22" s="129"/>
      <c r="Y22" s="126"/>
      <c r="Z22" s="126"/>
      <c r="AA22" s="125"/>
      <c r="AC22" s="126"/>
    </row>
    <row r="23" spans="1:116" s="41" customFormat="1" ht="15.75" customHeight="1" x14ac:dyDescent="0.2">
      <c r="A23" s="106" t="s">
        <v>224</v>
      </c>
      <c r="B23" s="83"/>
      <c r="C23" s="83"/>
      <c r="D23" s="83"/>
      <c r="E23" s="83"/>
      <c r="F23" s="83"/>
      <c r="G23" s="83"/>
      <c r="H23" s="83"/>
      <c r="I23" s="83"/>
      <c r="J23" s="83"/>
      <c r="K23" s="83"/>
      <c r="L23" s="127"/>
      <c r="M23" s="127"/>
      <c r="N23" s="127"/>
      <c r="O23" s="130"/>
      <c r="P23" s="130"/>
      <c r="Q23" s="130"/>
      <c r="R23" s="130"/>
      <c r="S23" s="130"/>
      <c r="T23" s="130"/>
      <c r="U23" s="130"/>
      <c r="V23" s="130"/>
      <c r="W23" s="130"/>
      <c r="X23" s="130"/>
      <c r="Y23" s="126"/>
      <c r="Z23" s="126"/>
      <c r="AA23" s="127"/>
      <c r="AC23" s="126"/>
    </row>
    <row r="24" spans="1:116" s="59" customFormat="1" ht="19" x14ac:dyDescent="0.25">
      <c r="A24" s="50" t="s">
        <v>220</v>
      </c>
    </row>
    <row r="25" spans="1:116" x14ac:dyDescent="0.2">
      <c r="A25" s="25" t="s">
        <v>222</v>
      </c>
      <c r="B25" s="26"/>
      <c r="C25" s="26"/>
      <c r="D25" s="26"/>
      <c r="E25" s="26"/>
      <c r="F25" s="26"/>
      <c r="G25" s="26"/>
      <c r="H25" s="26"/>
      <c r="I25" s="26"/>
      <c r="J25" s="26"/>
      <c r="K25" s="26"/>
      <c r="L25" s="85">
        <f>SUM(B25:K25)</f>
        <v>0</v>
      </c>
      <c r="M25" s="107"/>
      <c r="N25" s="107"/>
      <c r="O25" s="87"/>
      <c r="P25" s="87"/>
      <c r="Q25" s="87"/>
      <c r="R25" s="87"/>
      <c r="S25" s="87"/>
      <c r="T25" s="87"/>
      <c r="U25" s="87"/>
      <c r="V25" s="87"/>
      <c r="W25" s="87"/>
      <c r="X25" s="87"/>
      <c r="Y25" s="108"/>
      <c r="Z25" s="145"/>
      <c r="AA25" s="112"/>
      <c r="AB25" s="22"/>
      <c r="AC25" s="39"/>
      <c r="AD25" s="22"/>
      <c r="AE25" s="6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row>
    <row r="26" spans="1:116" x14ac:dyDescent="0.2">
      <c r="A26" s="25" t="s">
        <v>223</v>
      </c>
      <c r="B26" s="26"/>
      <c r="C26" s="26"/>
      <c r="D26" s="26"/>
      <c r="E26" s="26"/>
      <c r="F26" s="26"/>
      <c r="G26" s="26"/>
      <c r="H26" s="26"/>
      <c r="I26" s="26"/>
      <c r="J26" s="26"/>
      <c r="K26" s="26"/>
      <c r="L26" s="85">
        <f t="shared" ref="L26:L27" si="0">SUM(B26:K26)</f>
        <v>0</v>
      </c>
      <c r="M26" s="107"/>
      <c r="N26" s="107"/>
      <c r="O26" s="87"/>
      <c r="P26" s="87"/>
      <c r="Q26" s="87"/>
      <c r="R26" s="87"/>
      <c r="S26" s="87"/>
      <c r="T26" s="87"/>
      <c r="U26" s="87"/>
      <c r="V26" s="87"/>
      <c r="W26" s="87"/>
      <c r="X26" s="87"/>
      <c r="Y26" s="108"/>
      <c r="Z26" s="146"/>
      <c r="AA26" s="112"/>
      <c r="AB26" s="22"/>
      <c r="AC26" s="39"/>
      <c r="AD26" s="22"/>
      <c r="AE26" s="6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row>
    <row r="27" spans="1:116" ht="17.25" customHeight="1" thickBot="1" x14ac:dyDescent="0.25">
      <c r="A27" s="36" t="s">
        <v>224</v>
      </c>
      <c r="B27" s="26"/>
      <c r="C27" s="26"/>
      <c r="D27" s="26"/>
      <c r="E27" s="26"/>
      <c r="F27" s="26"/>
      <c r="G27" s="26"/>
      <c r="H27" s="26"/>
      <c r="I27" s="26"/>
      <c r="J27" s="26"/>
      <c r="K27" s="26"/>
      <c r="L27" s="85">
        <f t="shared" si="0"/>
        <v>0</v>
      </c>
      <c r="M27" s="107"/>
      <c r="N27" s="107"/>
      <c r="O27" s="87"/>
      <c r="P27" s="87"/>
      <c r="Q27" s="87"/>
      <c r="R27" s="87"/>
      <c r="S27" s="87"/>
      <c r="T27" s="87"/>
      <c r="U27" s="87"/>
      <c r="V27" s="87"/>
      <c r="W27" s="87"/>
      <c r="X27" s="87"/>
      <c r="Y27" s="121"/>
      <c r="Z27" s="147"/>
      <c r="AA27" s="112"/>
      <c r="AB27" s="22"/>
      <c r="AC27" s="39"/>
      <c r="AD27" s="22"/>
      <c r="AE27" s="6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row>
    <row r="28" spans="1:116" ht="30.75" customHeight="1" thickBot="1" x14ac:dyDescent="0.25">
      <c r="A28" s="22"/>
      <c r="B28" s="62"/>
      <c r="C28" s="22"/>
      <c r="D28" s="22"/>
      <c r="E28" s="22"/>
      <c r="F28" s="22"/>
      <c r="G28" s="22"/>
      <c r="H28" s="22"/>
      <c r="I28" s="22"/>
      <c r="J28" s="22"/>
      <c r="K28" s="22"/>
      <c r="L28" s="22"/>
      <c r="M28" s="22"/>
      <c r="N28" s="22"/>
      <c r="O28" s="22"/>
      <c r="P28" s="22"/>
      <c r="Q28" s="22"/>
      <c r="R28" s="22"/>
      <c r="S28" s="22"/>
      <c r="T28" s="22"/>
      <c r="U28" s="22"/>
      <c r="V28" s="159" t="s">
        <v>240</v>
      </c>
      <c r="W28" s="160"/>
      <c r="X28" s="160"/>
      <c r="Y28" s="52"/>
      <c r="Z28" s="52"/>
      <c r="AA28" s="76"/>
      <c r="AB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row>
    <row r="29" spans="1:116" s="41" customFormat="1" ht="66" customHeight="1" x14ac:dyDescent="0.2">
      <c r="A29" s="124" t="s">
        <v>263</v>
      </c>
      <c r="B29" s="151" t="s">
        <v>267</v>
      </c>
      <c r="C29" s="152"/>
      <c r="D29" s="152"/>
      <c r="E29" s="152"/>
      <c r="F29" s="152"/>
      <c r="G29" s="153"/>
      <c r="H29" s="151" t="s">
        <v>269</v>
      </c>
      <c r="I29" s="152"/>
      <c r="J29" s="152"/>
      <c r="K29" s="152"/>
      <c r="L29" s="153"/>
      <c r="M29" s="124" t="s">
        <v>256</v>
      </c>
      <c r="N29" s="124" t="s">
        <v>237</v>
      </c>
      <c r="O29" s="126" t="s">
        <v>271</v>
      </c>
      <c r="P29" s="126"/>
      <c r="Q29" s="126"/>
      <c r="R29" s="126"/>
      <c r="S29" s="126"/>
      <c r="T29" s="126"/>
      <c r="U29" s="126"/>
      <c r="V29" s="127"/>
      <c r="W29" s="127"/>
      <c r="X29" s="127"/>
      <c r="Y29" s="127" t="s">
        <v>142</v>
      </c>
      <c r="Z29" s="127"/>
      <c r="AA29" s="127" t="s">
        <v>164</v>
      </c>
      <c r="AC29" s="126" t="s">
        <v>264</v>
      </c>
    </row>
    <row r="30" spans="1:116" s="41" customFormat="1" ht="59.25" customHeight="1" x14ac:dyDescent="0.2">
      <c r="A30" s="125"/>
      <c r="B30" s="151" t="s">
        <v>268</v>
      </c>
      <c r="C30" s="152"/>
      <c r="D30" s="152"/>
      <c r="E30" s="152"/>
      <c r="F30" s="152"/>
      <c r="G30" s="153"/>
      <c r="H30" s="151" t="s">
        <v>270</v>
      </c>
      <c r="I30" s="152"/>
      <c r="J30" s="152"/>
      <c r="K30" s="152"/>
      <c r="L30" s="153"/>
      <c r="M30" s="125"/>
      <c r="N30" s="125"/>
      <c r="O30" s="126"/>
      <c r="P30" s="126"/>
      <c r="Q30" s="126"/>
      <c r="R30" s="126"/>
      <c r="S30" s="126"/>
      <c r="T30" s="126"/>
      <c r="U30" s="126"/>
      <c r="V30" s="126"/>
      <c r="W30" s="126"/>
      <c r="X30" s="126"/>
      <c r="Y30" s="42" t="s">
        <v>126</v>
      </c>
      <c r="Z30" s="42" t="s">
        <v>127</v>
      </c>
      <c r="AA30" s="126"/>
      <c r="AC30" s="126"/>
    </row>
    <row r="31" spans="1:116" s="59" customFormat="1" ht="19" x14ac:dyDescent="0.25">
      <c r="A31" s="50" t="s">
        <v>221</v>
      </c>
    </row>
    <row r="32" spans="1:116" x14ac:dyDescent="0.2">
      <c r="A32" s="6" t="s">
        <v>241</v>
      </c>
      <c r="B32" s="161"/>
      <c r="C32" s="162"/>
      <c r="D32" s="162"/>
      <c r="E32" s="162"/>
      <c r="F32" s="162"/>
      <c r="G32" s="163"/>
      <c r="H32" s="161"/>
      <c r="I32" s="162"/>
      <c r="J32" s="162"/>
      <c r="K32" s="162"/>
      <c r="L32" s="163"/>
      <c r="M32" s="117"/>
      <c r="N32" s="107"/>
      <c r="O32" s="154"/>
      <c r="P32" s="155"/>
      <c r="Q32" s="155"/>
      <c r="R32" s="155"/>
      <c r="S32" s="155"/>
      <c r="T32" s="155"/>
      <c r="U32" s="155"/>
      <c r="V32" s="155"/>
      <c r="W32" s="155"/>
      <c r="X32" s="156"/>
      <c r="Y32" s="110"/>
      <c r="Z32" s="111"/>
      <c r="AA32" s="113"/>
      <c r="AB32" s="22"/>
      <c r="AC32" s="39"/>
      <c r="AD32" s="22"/>
      <c r="AE32" s="6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row>
    <row r="33" spans="1:116" x14ac:dyDescent="0.2">
      <c r="A33" s="6" t="s">
        <v>242</v>
      </c>
      <c r="B33" s="161"/>
      <c r="C33" s="162"/>
      <c r="D33" s="162"/>
      <c r="E33" s="162"/>
      <c r="F33" s="162"/>
      <c r="G33" s="163"/>
      <c r="H33" s="161"/>
      <c r="I33" s="162"/>
      <c r="J33" s="162"/>
      <c r="K33" s="162"/>
      <c r="L33" s="163"/>
      <c r="M33" s="117"/>
      <c r="N33" s="107"/>
      <c r="O33" s="154"/>
      <c r="P33" s="155"/>
      <c r="Q33" s="155"/>
      <c r="R33" s="155"/>
      <c r="S33" s="155"/>
      <c r="T33" s="155"/>
      <c r="U33" s="155"/>
      <c r="V33" s="155"/>
      <c r="W33" s="155"/>
      <c r="X33" s="156"/>
      <c r="Y33" s="110"/>
      <c r="Z33" s="111"/>
      <c r="AA33" s="113"/>
      <c r="AB33" s="22"/>
      <c r="AC33" s="39"/>
      <c r="AD33" s="22"/>
      <c r="AE33" s="6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row>
    <row r="34" spans="1:116" ht="17.25" customHeight="1" x14ac:dyDescent="0.2">
      <c r="A34" s="6" t="s">
        <v>243</v>
      </c>
      <c r="B34" s="161"/>
      <c r="C34" s="162"/>
      <c r="D34" s="162"/>
      <c r="E34" s="162"/>
      <c r="F34" s="162"/>
      <c r="G34" s="163"/>
      <c r="H34" s="161"/>
      <c r="I34" s="162"/>
      <c r="J34" s="162"/>
      <c r="K34" s="162"/>
      <c r="L34" s="163"/>
      <c r="M34" s="117"/>
      <c r="N34" s="107"/>
      <c r="O34" s="154"/>
      <c r="P34" s="155"/>
      <c r="Q34" s="155"/>
      <c r="R34" s="155"/>
      <c r="S34" s="155"/>
      <c r="T34" s="155"/>
      <c r="U34" s="155"/>
      <c r="V34" s="155"/>
      <c r="W34" s="155"/>
      <c r="X34" s="156"/>
      <c r="Y34" s="110"/>
      <c r="Z34" s="111"/>
      <c r="AA34" s="113"/>
      <c r="AB34" s="22"/>
      <c r="AC34" s="39"/>
      <c r="AD34" s="22"/>
      <c r="AE34" s="6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row>
    <row r="35" spans="1:116" ht="17.25" customHeight="1" x14ac:dyDescent="0.2">
      <c r="A35" s="6" t="s">
        <v>244</v>
      </c>
      <c r="B35" s="161"/>
      <c r="C35" s="162"/>
      <c r="D35" s="162"/>
      <c r="E35" s="162"/>
      <c r="F35" s="162"/>
      <c r="G35" s="163"/>
      <c r="H35" s="161"/>
      <c r="I35" s="162"/>
      <c r="J35" s="162"/>
      <c r="K35" s="162"/>
      <c r="L35" s="163"/>
      <c r="M35" s="117"/>
      <c r="N35" s="107"/>
      <c r="O35" s="154"/>
      <c r="P35" s="155"/>
      <c r="Q35" s="155"/>
      <c r="R35" s="155"/>
      <c r="S35" s="155"/>
      <c r="T35" s="155"/>
      <c r="U35" s="155"/>
      <c r="V35" s="155"/>
      <c r="W35" s="155"/>
      <c r="X35" s="156"/>
      <c r="Y35" s="110"/>
      <c r="Z35" s="111"/>
      <c r="AA35" s="113"/>
      <c r="AB35" s="22"/>
      <c r="AC35" s="39"/>
      <c r="AD35" s="22"/>
      <c r="AE35" s="6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row>
    <row r="36" spans="1:116" ht="17.25" customHeight="1" x14ac:dyDescent="0.2">
      <c r="A36" s="6" t="s">
        <v>245</v>
      </c>
      <c r="B36" s="161"/>
      <c r="C36" s="162"/>
      <c r="D36" s="162"/>
      <c r="E36" s="162"/>
      <c r="F36" s="162"/>
      <c r="G36" s="163"/>
      <c r="H36" s="161"/>
      <c r="I36" s="162"/>
      <c r="J36" s="162"/>
      <c r="K36" s="162"/>
      <c r="L36" s="163"/>
      <c r="M36" s="117"/>
      <c r="N36" s="107"/>
      <c r="O36" s="154"/>
      <c r="P36" s="155"/>
      <c r="Q36" s="155"/>
      <c r="R36" s="155"/>
      <c r="S36" s="155"/>
      <c r="T36" s="155"/>
      <c r="U36" s="155"/>
      <c r="V36" s="155"/>
      <c r="W36" s="155"/>
      <c r="X36" s="156"/>
      <c r="Y36" s="110"/>
      <c r="Z36" s="111"/>
      <c r="AA36" s="113"/>
      <c r="AB36" s="22"/>
      <c r="AC36" s="39"/>
      <c r="AD36" s="22"/>
      <c r="AE36" s="6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row>
    <row r="37" spans="1:116" ht="17.25" customHeight="1" x14ac:dyDescent="0.2">
      <c r="A37" s="6" t="s">
        <v>246</v>
      </c>
      <c r="B37" s="161"/>
      <c r="C37" s="162"/>
      <c r="D37" s="162"/>
      <c r="E37" s="162"/>
      <c r="F37" s="162"/>
      <c r="G37" s="163"/>
      <c r="H37" s="161"/>
      <c r="I37" s="162"/>
      <c r="J37" s="162"/>
      <c r="K37" s="162"/>
      <c r="L37" s="163"/>
      <c r="M37" s="117"/>
      <c r="N37" s="107"/>
      <c r="O37" s="154"/>
      <c r="P37" s="155"/>
      <c r="Q37" s="155"/>
      <c r="R37" s="155"/>
      <c r="S37" s="155"/>
      <c r="T37" s="155"/>
      <c r="U37" s="155"/>
      <c r="V37" s="155"/>
      <c r="W37" s="155"/>
      <c r="X37" s="156"/>
      <c r="Y37" s="110"/>
      <c r="Z37" s="111"/>
      <c r="AA37" s="113"/>
      <c r="AB37" s="22"/>
      <c r="AC37" s="39"/>
      <c r="AD37" s="22"/>
      <c r="AE37" s="6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row>
    <row r="38" spans="1:116" ht="17.25" customHeight="1" x14ac:dyDescent="0.2">
      <c r="A38" s="6" t="s">
        <v>247</v>
      </c>
      <c r="B38" s="161"/>
      <c r="C38" s="162"/>
      <c r="D38" s="162"/>
      <c r="E38" s="162"/>
      <c r="F38" s="162"/>
      <c r="G38" s="163"/>
      <c r="H38" s="161"/>
      <c r="I38" s="162"/>
      <c r="J38" s="162"/>
      <c r="K38" s="162"/>
      <c r="L38" s="163"/>
      <c r="M38" s="117"/>
      <c r="N38" s="107"/>
      <c r="O38" s="154"/>
      <c r="P38" s="155"/>
      <c r="Q38" s="155"/>
      <c r="R38" s="155"/>
      <c r="S38" s="155"/>
      <c r="T38" s="155"/>
      <c r="U38" s="155"/>
      <c r="V38" s="155"/>
      <c r="W38" s="155"/>
      <c r="X38" s="156"/>
      <c r="Y38" s="110"/>
      <c r="Z38" s="111"/>
      <c r="AA38" s="113"/>
      <c r="AB38" s="22"/>
      <c r="AC38" s="39"/>
      <c r="AD38" s="22"/>
      <c r="AE38" s="6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row>
    <row r="39" spans="1:116" ht="17.25" customHeight="1" x14ac:dyDescent="0.2">
      <c r="A39" s="6" t="s">
        <v>248</v>
      </c>
      <c r="B39" s="161"/>
      <c r="C39" s="162"/>
      <c r="D39" s="162"/>
      <c r="E39" s="162"/>
      <c r="F39" s="162"/>
      <c r="G39" s="163"/>
      <c r="H39" s="161"/>
      <c r="I39" s="162"/>
      <c r="J39" s="162"/>
      <c r="K39" s="162"/>
      <c r="L39" s="163"/>
      <c r="M39" s="117"/>
      <c r="N39" s="107"/>
      <c r="O39" s="154"/>
      <c r="P39" s="155"/>
      <c r="Q39" s="155"/>
      <c r="R39" s="155"/>
      <c r="S39" s="155"/>
      <c r="T39" s="155"/>
      <c r="U39" s="155"/>
      <c r="V39" s="155"/>
      <c r="W39" s="155"/>
      <c r="X39" s="156"/>
      <c r="Y39" s="110"/>
      <c r="Z39" s="111"/>
      <c r="AA39" s="113"/>
      <c r="AB39" s="22"/>
      <c r="AC39" s="39"/>
      <c r="AD39" s="22"/>
      <c r="AE39" s="6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row>
    <row r="40" spans="1:116" ht="17.25" customHeight="1" x14ac:dyDescent="0.2">
      <c r="A40" s="6" t="s">
        <v>249</v>
      </c>
      <c r="B40" s="161"/>
      <c r="C40" s="162"/>
      <c r="D40" s="162"/>
      <c r="E40" s="162"/>
      <c r="F40" s="162"/>
      <c r="G40" s="163"/>
      <c r="H40" s="161"/>
      <c r="I40" s="162"/>
      <c r="J40" s="162"/>
      <c r="K40" s="162"/>
      <c r="L40" s="163"/>
      <c r="M40" s="117"/>
      <c r="N40" s="107"/>
      <c r="O40" s="154"/>
      <c r="P40" s="155"/>
      <c r="Q40" s="155"/>
      <c r="R40" s="155"/>
      <c r="S40" s="155"/>
      <c r="T40" s="155"/>
      <c r="U40" s="155"/>
      <c r="V40" s="155"/>
      <c r="W40" s="155"/>
      <c r="X40" s="156"/>
      <c r="Y40" s="110"/>
      <c r="Z40" s="111"/>
      <c r="AA40" s="113"/>
      <c r="AB40" s="22"/>
      <c r="AC40" s="39"/>
      <c r="AD40" s="22"/>
      <c r="AE40" s="6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row>
    <row r="41" spans="1:116" ht="17.25" customHeight="1" x14ac:dyDescent="0.2">
      <c r="A41" s="6" t="s">
        <v>250</v>
      </c>
      <c r="B41" s="161"/>
      <c r="C41" s="162"/>
      <c r="D41" s="162"/>
      <c r="E41" s="162"/>
      <c r="F41" s="162"/>
      <c r="G41" s="163"/>
      <c r="H41" s="161"/>
      <c r="I41" s="162"/>
      <c r="J41" s="162"/>
      <c r="K41" s="162"/>
      <c r="L41" s="163"/>
      <c r="M41" s="117"/>
      <c r="N41" s="107"/>
      <c r="O41" s="154"/>
      <c r="P41" s="155"/>
      <c r="Q41" s="155"/>
      <c r="R41" s="155"/>
      <c r="S41" s="155"/>
      <c r="T41" s="155"/>
      <c r="U41" s="155"/>
      <c r="V41" s="155"/>
      <c r="W41" s="155"/>
      <c r="X41" s="156"/>
      <c r="Y41" s="110"/>
      <c r="Z41" s="111"/>
      <c r="AA41" s="113"/>
      <c r="AB41" s="22"/>
      <c r="AC41" s="39"/>
      <c r="AD41" s="22"/>
      <c r="AE41" s="6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row>
    <row r="42" spans="1:116" ht="17.25" customHeight="1" x14ac:dyDescent="0.2">
      <c r="A42" s="6" t="s">
        <v>251</v>
      </c>
      <c r="B42" s="161"/>
      <c r="C42" s="162"/>
      <c r="D42" s="162"/>
      <c r="E42" s="162"/>
      <c r="F42" s="162"/>
      <c r="G42" s="163"/>
      <c r="H42" s="161"/>
      <c r="I42" s="162"/>
      <c r="J42" s="162"/>
      <c r="K42" s="162"/>
      <c r="L42" s="163"/>
      <c r="M42" s="117"/>
      <c r="N42" s="107"/>
      <c r="O42" s="154"/>
      <c r="P42" s="155"/>
      <c r="Q42" s="155"/>
      <c r="R42" s="155"/>
      <c r="S42" s="155"/>
      <c r="T42" s="155"/>
      <c r="U42" s="155"/>
      <c r="V42" s="155"/>
      <c r="W42" s="155"/>
      <c r="X42" s="156"/>
      <c r="Y42" s="110"/>
      <c r="Z42" s="111"/>
      <c r="AA42" s="113"/>
      <c r="AB42" s="22"/>
      <c r="AC42" s="39"/>
      <c r="AD42" s="22"/>
      <c r="AE42" s="6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row>
    <row r="43" spans="1:116" ht="17.25" customHeight="1" x14ac:dyDescent="0.2">
      <c r="A43" s="6" t="s">
        <v>252</v>
      </c>
      <c r="B43" s="161"/>
      <c r="C43" s="162"/>
      <c r="D43" s="162"/>
      <c r="E43" s="162"/>
      <c r="F43" s="162"/>
      <c r="G43" s="163"/>
      <c r="H43" s="161"/>
      <c r="I43" s="162"/>
      <c r="J43" s="162"/>
      <c r="K43" s="162"/>
      <c r="L43" s="163"/>
      <c r="M43" s="117"/>
      <c r="N43" s="107"/>
      <c r="O43" s="154"/>
      <c r="P43" s="155"/>
      <c r="Q43" s="155"/>
      <c r="R43" s="155"/>
      <c r="S43" s="155"/>
      <c r="T43" s="155"/>
      <c r="U43" s="155"/>
      <c r="V43" s="155"/>
      <c r="W43" s="155"/>
      <c r="X43" s="156"/>
      <c r="Y43" s="110"/>
      <c r="Z43" s="111"/>
      <c r="AA43" s="113"/>
      <c r="AB43" s="22"/>
      <c r="AC43" s="39"/>
      <c r="AD43" s="22"/>
      <c r="AE43" s="6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row>
    <row r="44" spans="1:116" ht="17.25" customHeight="1" x14ac:dyDescent="0.2">
      <c r="A44" s="6" t="s">
        <v>253</v>
      </c>
      <c r="B44" s="161"/>
      <c r="C44" s="162"/>
      <c r="D44" s="162"/>
      <c r="E44" s="162"/>
      <c r="F44" s="162"/>
      <c r="G44" s="163"/>
      <c r="H44" s="161"/>
      <c r="I44" s="162"/>
      <c r="J44" s="162"/>
      <c r="K44" s="162"/>
      <c r="L44" s="163"/>
      <c r="M44" s="117"/>
      <c r="N44" s="107"/>
      <c r="O44" s="154"/>
      <c r="P44" s="155"/>
      <c r="Q44" s="155"/>
      <c r="R44" s="155"/>
      <c r="S44" s="155"/>
      <c r="T44" s="155"/>
      <c r="U44" s="155"/>
      <c r="V44" s="155"/>
      <c r="W44" s="155"/>
      <c r="X44" s="156"/>
      <c r="Y44" s="110"/>
      <c r="Z44" s="111"/>
      <c r="AA44" s="113"/>
      <c r="AB44" s="22"/>
      <c r="AC44" s="39"/>
      <c r="AD44" s="22"/>
      <c r="AE44" s="6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row>
    <row r="45" spans="1:116" ht="17.25" customHeight="1" x14ac:dyDescent="0.2">
      <c r="A45" s="6" t="s">
        <v>254</v>
      </c>
      <c r="B45" s="161"/>
      <c r="C45" s="162"/>
      <c r="D45" s="162"/>
      <c r="E45" s="162"/>
      <c r="F45" s="162"/>
      <c r="G45" s="163"/>
      <c r="H45" s="161"/>
      <c r="I45" s="162"/>
      <c r="J45" s="162"/>
      <c r="K45" s="162"/>
      <c r="L45" s="163"/>
      <c r="M45" s="117"/>
      <c r="N45" s="107"/>
      <c r="O45" s="154"/>
      <c r="P45" s="155"/>
      <c r="Q45" s="155"/>
      <c r="R45" s="155"/>
      <c r="S45" s="155"/>
      <c r="T45" s="155"/>
      <c r="U45" s="155"/>
      <c r="V45" s="155"/>
      <c r="W45" s="155"/>
      <c r="X45" s="156"/>
      <c r="Y45" s="110"/>
      <c r="Z45" s="111"/>
      <c r="AA45" s="113"/>
      <c r="AB45" s="22"/>
      <c r="AC45" s="39"/>
      <c r="AD45" s="22"/>
      <c r="AE45" s="6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row>
    <row r="46" spans="1:116" ht="17.25" customHeight="1" thickBot="1" x14ac:dyDescent="0.25">
      <c r="A46" s="6" t="s">
        <v>255</v>
      </c>
      <c r="B46" s="161"/>
      <c r="C46" s="162"/>
      <c r="D46" s="162"/>
      <c r="E46" s="162"/>
      <c r="F46" s="162"/>
      <c r="G46" s="163"/>
      <c r="H46" s="161"/>
      <c r="I46" s="162"/>
      <c r="J46" s="162"/>
      <c r="K46" s="162"/>
      <c r="L46" s="163"/>
      <c r="M46" s="117"/>
      <c r="N46" s="119"/>
      <c r="O46" s="154"/>
      <c r="P46" s="155"/>
      <c r="Q46" s="155"/>
      <c r="R46" s="155"/>
      <c r="S46" s="155"/>
      <c r="T46" s="155"/>
      <c r="U46" s="155"/>
      <c r="V46" s="155"/>
      <c r="W46" s="155"/>
      <c r="X46" s="156"/>
      <c r="Y46" s="120"/>
      <c r="Z46" s="114"/>
      <c r="AA46" s="113"/>
      <c r="AB46" s="22"/>
      <c r="AC46" s="39"/>
      <c r="AD46" s="22"/>
      <c r="AE46" s="6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row>
    <row r="47" spans="1:116" ht="30.75" customHeight="1" thickBot="1" x14ac:dyDescent="0.25">
      <c r="B47" s="62"/>
      <c r="C47" s="22"/>
      <c r="D47" s="22"/>
      <c r="E47" s="22"/>
      <c r="F47" s="22"/>
      <c r="G47" s="22"/>
      <c r="H47" s="22"/>
      <c r="I47" s="22"/>
      <c r="J47" s="22"/>
      <c r="K47" s="22"/>
      <c r="L47" s="22"/>
      <c r="M47" s="22"/>
      <c r="N47" s="22"/>
      <c r="O47" s="22"/>
      <c r="P47" s="22"/>
      <c r="Q47" s="22"/>
      <c r="R47" s="22"/>
      <c r="S47" s="22"/>
      <c r="T47" s="22"/>
      <c r="U47" s="22"/>
      <c r="V47" s="157" t="s">
        <v>240</v>
      </c>
      <c r="W47" s="158"/>
      <c r="X47" s="158"/>
      <c r="Y47" s="52"/>
      <c r="Z47" s="115"/>
      <c r="AA47" s="116"/>
      <c r="AB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row>
    <row r="48" spans="1:116" s="22" customFormat="1" x14ac:dyDescent="0.2">
      <c r="C48" s="62"/>
      <c r="Y48" s="62"/>
      <c r="Z48" s="62"/>
      <c r="AA48" s="62"/>
      <c r="AB48" s="62"/>
    </row>
    <row r="49" spans="28:28" s="22" customFormat="1" x14ac:dyDescent="0.2">
      <c r="AB49" s="62"/>
    </row>
    <row r="50" spans="28:28" s="22" customFormat="1" x14ac:dyDescent="0.2"/>
    <row r="51" spans="28:28" s="22" customFormat="1" x14ac:dyDescent="0.2"/>
    <row r="52" spans="28:28" s="22" customFormat="1" x14ac:dyDescent="0.2"/>
    <row r="53" spans="28:28" s="22" customFormat="1" x14ac:dyDescent="0.2"/>
    <row r="54" spans="28:28" s="22" customFormat="1" x14ac:dyDescent="0.2"/>
    <row r="55" spans="28:28" s="22" customFormat="1" x14ac:dyDescent="0.2"/>
    <row r="56" spans="28:28" s="22" customFormat="1" x14ac:dyDescent="0.2"/>
    <row r="57" spans="28:28" s="22" customFormat="1" x14ac:dyDescent="0.2"/>
    <row r="58" spans="28:28" s="22" customFormat="1" x14ac:dyDescent="0.2"/>
    <row r="59" spans="28:28" s="22" customFormat="1" x14ac:dyDescent="0.2"/>
    <row r="60" spans="28:28" s="22" customFormat="1" x14ac:dyDescent="0.2"/>
    <row r="61" spans="28:28" s="22" customFormat="1" x14ac:dyDescent="0.2"/>
    <row r="62" spans="28:28" s="22" customFormat="1" x14ac:dyDescent="0.2"/>
    <row r="63" spans="28:28" s="22" customFormat="1" x14ac:dyDescent="0.2"/>
    <row r="64" spans="28:28"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sheetData>
  <mergeCells count="86">
    <mergeCell ref="B29:G29"/>
    <mergeCell ref="B30:G30"/>
    <mergeCell ref="H46:L46"/>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46:G46"/>
    <mergeCell ref="H40:L40"/>
    <mergeCell ref="H41:L41"/>
    <mergeCell ref="H42:L42"/>
    <mergeCell ref="H43:L43"/>
    <mergeCell ref="H44:L44"/>
    <mergeCell ref="H45:L45"/>
    <mergeCell ref="H35:L35"/>
    <mergeCell ref="H36:L36"/>
    <mergeCell ref="H37:L37"/>
    <mergeCell ref="H38:L38"/>
    <mergeCell ref="H39:L39"/>
    <mergeCell ref="H29:L29"/>
    <mergeCell ref="H30:L30"/>
    <mergeCell ref="H32:L32"/>
    <mergeCell ref="H33:L33"/>
    <mergeCell ref="H34:L34"/>
    <mergeCell ref="O46:X46"/>
    <mergeCell ref="V47:X47"/>
    <mergeCell ref="V28:X28"/>
    <mergeCell ref="O41:X41"/>
    <mergeCell ref="O42:X42"/>
    <mergeCell ref="O43:X43"/>
    <mergeCell ref="O44:X44"/>
    <mergeCell ref="O45:X45"/>
    <mergeCell ref="O36:X36"/>
    <mergeCell ref="O37:X37"/>
    <mergeCell ref="O38:X38"/>
    <mergeCell ref="O39:X39"/>
    <mergeCell ref="O40:X40"/>
    <mergeCell ref="O34:X34"/>
    <mergeCell ref="O35:X35"/>
    <mergeCell ref="O19:X19"/>
    <mergeCell ref="O29:X30"/>
    <mergeCell ref="O32:X32"/>
    <mergeCell ref="O33:X33"/>
    <mergeCell ref="W20:W23"/>
    <mergeCell ref="AA29:AA30"/>
    <mergeCell ref="B3:F3"/>
    <mergeCell ref="B4:F4"/>
    <mergeCell ref="B5:F5"/>
    <mergeCell ref="B6:F6"/>
    <mergeCell ref="P3:Q5"/>
    <mergeCell ref="Y20:Y23"/>
    <mergeCell ref="Z20:Z23"/>
    <mergeCell ref="M19:M23"/>
    <mergeCell ref="Z25:Z27"/>
    <mergeCell ref="N19:N23"/>
    <mergeCell ref="Y19:Z19"/>
    <mergeCell ref="B19:K19"/>
    <mergeCell ref="U20:U23"/>
    <mergeCell ref="V20:V23"/>
    <mergeCell ref="X20:X23"/>
    <mergeCell ref="M3:O5"/>
    <mergeCell ref="A19:A20"/>
    <mergeCell ref="AC19:AC23"/>
    <mergeCell ref="A29:A30"/>
    <mergeCell ref="M29:M30"/>
    <mergeCell ref="N29:N30"/>
    <mergeCell ref="Y29:Z29"/>
    <mergeCell ref="AC29:AC30"/>
    <mergeCell ref="O20:O23"/>
    <mergeCell ref="P20:P23"/>
    <mergeCell ref="Q20:Q23"/>
    <mergeCell ref="R20:R23"/>
    <mergeCell ref="S20:S23"/>
    <mergeCell ref="T20:T23"/>
    <mergeCell ref="L19:L23"/>
    <mergeCell ref="AA19:AA23"/>
  </mergeCells>
  <phoneticPr fontId="13"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5CD2C6C-7D2A-734C-BFBA-E51BA376DCB0}">
          <x14:formula1>
            <xm:f>Lists!$AJ$4:$AJ$9</xm:f>
          </x14:formula1>
          <xm:sqref>O32:X46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50AC-04FA-B44F-8399-F2D5F6997BE3}">
  <sheetPr>
    <tabColor theme="1"/>
  </sheetPr>
  <dimension ref="A1:AJ39"/>
  <sheetViews>
    <sheetView topLeftCell="AB1" workbookViewId="0">
      <selection activeCell="AJ4" sqref="AJ4:AJ9"/>
    </sheetView>
  </sheetViews>
  <sheetFormatPr baseColWidth="10" defaultColWidth="8.83203125" defaultRowHeight="15" x14ac:dyDescent="0.2"/>
  <cols>
    <col min="1" max="1" width="16" customWidth="1"/>
    <col min="2" max="2" width="4.83203125" customWidth="1"/>
    <col min="7" max="7" width="5.6640625" customWidth="1"/>
    <col min="8" max="8" width="16.33203125" customWidth="1"/>
    <col min="9" max="9" width="4.1640625" customWidth="1"/>
    <col min="10" max="10" width="13" customWidth="1"/>
    <col min="11" max="11" width="4.5" customWidth="1"/>
    <col min="12" max="12" width="71" customWidth="1"/>
    <col min="13" max="13" width="3.6640625" customWidth="1"/>
    <col min="14" max="14" width="16.1640625" customWidth="1"/>
    <col min="15" max="15" width="3.6640625" customWidth="1"/>
    <col min="16" max="16" width="17.5" customWidth="1"/>
    <col min="17" max="17" width="4.33203125" customWidth="1"/>
    <col min="18" max="18" width="14.6640625" customWidth="1"/>
    <col min="19" max="19" width="4.5" customWidth="1"/>
    <col min="20" max="20" width="36.1640625" customWidth="1"/>
    <col min="21" max="21" width="4" customWidth="1"/>
    <col min="22" max="22" width="32.5" customWidth="1"/>
    <col min="23" max="23" width="4.5" customWidth="1"/>
    <col min="24" max="24" width="32.5" customWidth="1"/>
    <col min="25" max="25" width="4.5" customWidth="1"/>
    <col min="26" max="26" width="32.5" customWidth="1"/>
    <col min="27" max="27" width="4.5" customWidth="1"/>
    <col min="28" max="28" width="38.83203125" customWidth="1"/>
    <col min="29" max="29" width="4.6640625" customWidth="1"/>
    <col min="30" max="30" width="24.33203125" customWidth="1"/>
    <col min="31" max="31" width="5" customWidth="1"/>
    <col min="32" max="32" width="21.1640625" customWidth="1"/>
    <col min="33" max="33" width="6" customWidth="1"/>
    <col min="34" max="34" width="41.6640625" customWidth="1"/>
    <col min="35" max="35" width="5.83203125" customWidth="1"/>
    <col min="36" max="36" width="41.5" customWidth="1"/>
  </cols>
  <sheetData>
    <row r="1" spans="1:36" s="55" customFormat="1" ht="29" x14ac:dyDescent="0.35">
      <c r="A1" s="55" t="s">
        <v>13</v>
      </c>
    </row>
    <row r="2" spans="1:36" ht="19" x14ac:dyDescent="0.25">
      <c r="C2" s="183" t="s">
        <v>136</v>
      </c>
      <c r="D2" s="183"/>
      <c r="E2" s="183"/>
      <c r="F2" s="183"/>
    </row>
    <row r="3" spans="1:36" ht="29.25" customHeight="1" thickBot="1" x14ac:dyDescent="0.25">
      <c r="A3" s="34" t="s">
        <v>2</v>
      </c>
      <c r="B3" s="35"/>
      <c r="C3" s="51" t="s">
        <v>138</v>
      </c>
      <c r="D3" s="51" t="s">
        <v>139</v>
      </c>
      <c r="E3" s="51" t="s">
        <v>137</v>
      </c>
      <c r="F3" s="51" t="s">
        <v>140</v>
      </c>
      <c r="H3" s="34" t="s">
        <v>29</v>
      </c>
      <c r="I3" s="35"/>
      <c r="J3" s="34" t="s">
        <v>28</v>
      </c>
      <c r="K3" s="35"/>
      <c r="L3" s="34" t="s">
        <v>4</v>
      </c>
      <c r="M3" s="35"/>
      <c r="N3" s="34" t="s">
        <v>57</v>
      </c>
      <c r="O3" s="35"/>
      <c r="P3" s="34" t="s">
        <v>61</v>
      </c>
      <c r="R3" s="34" t="s">
        <v>92</v>
      </c>
      <c r="T3" s="34" t="s">
        <v>111</v>
      </c>
      <c r="V3" s="34" t="s">
        <v>145</v>
      </c>
      <c r="X3" s="34" t="s">
        <v>149</v>
      </c>
      <c r="Z3" s="34" t="s">
        <v>161</v>
      </c>
      <c r="AB3" s="34" t="s">
        <v>162</v>
      </c>
      <c r="AD3" s="34" t="s">
        <v>130</v>
      </c>
      <c r="AF3" s="34" t="s">
        <v>186</v>
      </c>
      <c r="AH3" s="34" t="s">
        <v>234</v>
      </c>
      <c r="AJ3" s="109" t="s">
        <v>272</v>
      </c>
    </row>
    <row r="4" spans="1:36" ht="17" x14ac:dyDescent="0.2">
      <c r="A4">
        <v>2015</v>
      </c>
      <c r="C4" s="6" t="s">
        <v>125</v>
      </c>
      <c r="D4" s="6">
        <v>1</v>
      </c>
      <c r="E4" s="6">
        <v>1</v>
      </c>
      <c r="F4" s="6">
        <v>1</v>
      </c>
      <c r="H4" t="s">
        <v>30</v>
      </c>
      <c r="J4" t="s">
        <v>36</v>
      </c>
      <c r="L4" t="s">
        <v>38</v>
      </c>
      <c r="N4" t="s">
        <v>58</v>
      </c>
      <c r="P4" t="s">
        <v>59</v>
      </c>
      <c r="R4" t="s">
        <v>91</v>
      </c>
      <c r="T4" t="s">
        <v>95</v>
      </c>
      <c r="V4" t="s">
        <v>146</v>
      </c>
      <c r="X4" t="s">
        <v>150</v>
      </c>
      <c r="Z4" t="s">
        <v>153</v>
      </c>
      <c r="AB4" t="s">
        <v>116</v>
      </c>
      <c r="AD4" t="s">
        <v>74</v>
      </c>
      <c r="AF4" t="s">
        <v>124</v>
      </c>
      <c r="AH4" s="6" t="s">
        <v>228</v>
      </c>
      <c r="AJ4" s="122" t="s">
        <v>258</v>
      </c>
    </row>
    <row r="5" spans="1:36" ht="16.5" customHeight="1" x14ac:dyDescent="0.2">
      <c r="A5">
        <v>2016</v>
      </c>
      <c r="C5" s="6" t="s">
        <v>126</v>
      </c>
      <c r="D5" s="6">
        <v>25</v>
      </c>
      <c r="E5" s="6">
        <v>28</v>
      </c>
      <c r="F5" s="6">
        <v>27</v>
      </c>
      <c r="H5" t="s">
        <v>31</v>
      </c>
      <c r="J5" t="s">
        <v>37</v>
      </c>
      <c r="L5" t="s">
        <v>39</v>
      </c>
      <c r="N5" t="s">
        <v>59</v>
      </c>
      <c r="P5" t="s">
        <v>60</v>
      </c>
      <c r="R5" s="33" t="s">
        <v>93</v>
      </c>
      <c r="T5" t="s">
        <v>96</v>
      </c>
      <c r="V5" t="s">
        <v>147</v>
      </c>
      <c r="X5" t="s">
        <v>151</v>
      </c>
      <c r="Z5" t="s">
        <v>154</v>
      </c>
      <c r="AB5" t="s">
        <v>97</v>
      </c>
      <c r="AD5" s="33" t="s">
        <v>124</v>
      </c>
      <c r="AF5" t="s">
        <v>131</v>
      </c>
      <c r="AH5" s="6" t="s">
        <v>229</v>
      </c>
      <c r="AJ5" s="122" t="s">
        <v>259</v>
      </c>
    </row>
    <row r="6" spans="1:36" ht="18.75" customHeight="1" x14ac:dyDescent="0.2">
      <c r="A6">
        <v>2017</v>
      </c>
      <c r="C6" s="6" t="s">
        <v>127</v>
      </c>
      <c r="D6" s="6">
        <v>298</v>
      </c>
      <c r="E6" s="6">
        <v>265</v>
      </c>
      <c r="F6" s="6">
        <v>273</v>
      </c>
      <c r="H6" t="s">
        <v>32</v>
      </c>
      <c r="L6" t="s">
        <v>40</v>
      </c>
      <c r="N6" t="s">
        <v>60</v>
      </c>
      <c r="P6" t="s">
        <v>62</v>
      </c>
      <c r="T6" t="s">
        <v>112</v>
      </c>
      <c r="V6" t="s">
        <v>148</v>
      </c>
      <c r="X6" t="s">
        <v>152</v>
      </c>
      <c r="Z6" t="s">
        <v>155</v>
      </c>
      <c r="AB6" t="s">
        <v>106</v>
      </c>
      <c r="AD6" t="s">
        <v>131</v>
      </c>
      <c r="AH6" s="6" t="s">
        <v>230</v>
      </c>
      <c r="AJ6" s="122" t="s">
        <v>262</v>
      </c>
    </row>
    <row r="7" spans="1:36" ht="17" x14ac:dyDescent="0.2">
      <c r="A7">
        <v>2018</v>
      </c>
      <c r="H7" t="s">
        <v>34</v>
      </c>
      <c r="L7" t="s">
        <v>41</v>
      </c>
      <c r="P7" t="s">
        <v>63</v>
      </c>
      <c r="T7" t="s">
        <v>113</v>
      </c>
      <c r="AB7" t="s">
        <v>107</v>
      </c>
      <c r="AD7" t="s">
        <v>133</v>
      </c>
      <c r="AH7" s="6" t="s">
        <v>231</v>
      </c>
      <c r="AJ7" s="122" t="s">
        <v>257</v>
      </c>
    </row>
    <row r="8" spans="1:36" ht="17" x14ac:dyDescent="0.2">
      <c r="A8">
        <v>2019</v>
      </c>
      <c r="H8" t="s">
        <v>33</v>
      </c>
      <c r="L8" t="s">
        <v>42</v>
      </c>
      <c r="T8" t="s">
        <v>114</v>
      </c>
      <c r="AB8" t="s">
        <v>98</v>
      </c>
      <c r="AD8" t="s">
        <v>134</v>
      </c>
      <c r="AH8" s="6" t="s">
        <v>232</v>
      </c>
      <c r="AJ8" s="122" t="s">
        <v>260</v>
      </c>
    </row>
    <row r="9" spans="1:36" ht="17" x14ac:dyDescent="0.2">
      <c r="A9">
        <v>2020</v>
      </c>
      <c r="H9" t="s">
        <v>35</v>
      </c>
      <c r="L9" t="s">
        <v>43</v>
      </c>
      <c r="T9" t="s">
        <v>115</v>
      </c>
      <c r="AB9" t="s">
        <v>117</v>
      </c>
      <c r="AD9" t="s">
        <v>135</v>
      </c>
      <c r="AH9" s="29" t="s">
        <v>233</v>
      </c>
      <c r="AJ9" s="122" t="s">
        <v>261</v>
      </c>
    </row>
    <row r="10" spans="1:36" x14ac:dyDescent="0.2">
      <c r="A10">
        <v>2021</v>
      </c>
      <c r="L10" t="s">
        <v>44</v>
      </c>
      <c r="AD10" t="s">
        <v>132</v>
      </c>
    </row>
    <row r="11" spans="1:36" x14ac:dyDescent="0.2">
      <c r="A11">
        <v>2022</v>
      </c>
      <c r="L11" t="s">
        <v>45</v>
      </c>
    </row>
    <row r="12" spans="1:36" x14ac:dyDescent="0.2">
      <c r="A12">
        <v>2023</v>
      </c>
      <c r="L12" t="s">
        <v>46</v>
      </c>
    </row>
    <row r="13" spans="1:36" x14ac:dyDescent="0.2">
      <c r="A13">
        <v>2024</v>
      </c>
      <c r="L13" t="s">
        <v>47</v>
      </c>
    </row>
    <row r="14" spans="1:36" x14ac:dyDescent="0.2">
      <c r="A14">
        <v>2025</v>
      </c>
      <c r="L14" t="s">
        <v>48</v>
      </c>
    </row>
    <row r="15" spans="1:36" x14ac:dyDescent="0.2">
      <c r="A15">
        <v>2026</v>
      </c>
      <c r="L15" t="s">
        <v>49</v>
      </c>
    </row>
    <row r="16" spans="1:36" x14ac:dyDescent="0.2">
      <c r="A16">
        <v>2027</v>
      </c>
      <c r="L16" t="s">
        <v>50</v>
      </c>
    </row>
    <row r="17" spans="1:1" x14ac:dyDescent="0.2">
      <c r="A17">
        <v>2028</v>
      </c>
    </row>
    <row r="18" spans="1:1" x14ac:dyDescent="0.2">
      <c r="A18">
        <v>2029</v>
      </c>
    </row>
    <row r="19" spans="1:1" x14ac:dyDescent="0.2">
      <c r="A19">
        <v>2030</v>
      </c>
    </row>
    <row r="20" spans="1:1" x14ac:dyDescent="0.2">
      <c r="A20">
        <v>2031</v>
      </c>
    </row>
    <row r="21" spans="1:1" x14ac:dyDescent="0.2">
      <c r="A21">
        <v>2032</v>
      </c>
    </row>
    <row r="22" spans="1:1" x14ac:dyDescent="0.2">
      <c r="A22">
        <v>2033</v>
      </c>
    </row>
    <row r="23" spans="1:1" x14ac:dyDescent="0.2">
      <c r="A23">
        <v>2034</v>
      </c>
    </row>
    <row r="24" spans="1:1" x14ac:dyDescent="0.2">
      <c r="A24">
        <v>2035</v>
      </c>
    </row>
    <row r="25" spans="1:1" x14ac:dyDescent="0.2">
      <c r="A25">
        <v>2036</v>
      </c>
    </row>
    <row r="26" spans="1:1" x14ac:dyDescent="0.2">
      <c r="A26">
        <v>2037</v>
      </c>
    </row>
    <row r="27" spans="1:1" x14ac:dyDescent="0.2">
      <c r="A27">
        <v>2038</v>
      </c>
    </row>
    <row r="28" spans="1:1" x14ac:dyDescent="0.2">
      <c r="A28">
        <v>2039</v>
      </c>
    </row>
    <row r="29" spans="1:1" x14ac:dyDescent="0.2">
      <c r="A29">
        <v>2040</v>
      </c>
    </row>
    <row r="30" spans="1:1" x14ac:dyDescent="0.2">
      <c r="A30">
        <v>2041</v>
      </c>
    </row>
    <row r="31" spans="1:1" x14ac:dyDescent="0.2">
      <c r="A31">
        <v>2042</v>
      </c>
    </row>
    <row r="32" spans="1:1" x14ac:dyDescent="0.2">
      <c r="A32">
        <v>2043</v>
      </c>
    </row>
    <row r="33" spans="1:1" x14ac:dyDescent="0.2">
      <c r="A33">
        <v>2044</v>
      </c>
    </row>
    <row r="34" spans="1:1" x14ac:dyDescent="0.2">
      <c r="A34">
        <v>2045</v>
      </c>
    </row>
    <row r="35" spans="1:1" x14ac:dyDescent="0.2">
      <c r="A35">
        <v>2046</v>
      </c>
    </row>
    <row r="36" spans="1:1" x14ac:dyDescent="0.2">
      <c r="A36">
        <v>2047</v>
      </c>
    </row>
    <row r="37" spans="1:1" x14ac:dyDescent="0.2">
      <c r="A37">
        <v>2048</v>
      </c>
    </row>
    <row r="38" spans="1:1" x14ac:dyDescent="0.2">
      <c r="A38">
        <v>2049</v>
      </c>
    </row>
    <row r="39" spans="1:1" x14ac:dyDescent="0.2">
      <c r="A39">
        <v>2050</v>
      </c>
    </row>
  </sheetData>
  <mergeCells count="1">
    <mergeCell ref="C2:F2"/>
  </mergeCells>
  <pageMargins left="0.7" right="0.7" top="0.75" bottom="0.75" header="0.3" footer="0.3"/>
  <tableParts count="14">
    <tablePart r:id="rId1"/>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28F6F-9B78-4EE0-9874-1CF4642CE4CB}">
  <sheetPr codeName="Sheet15">
    <tabColor theme="3" tint="0.249977111117893"/>
  </sheetPr>
  <dimension ref="A1:I40"/>
  <sheetViews>
    <sheetView topLeftCell="A6" workbookViewId="0">
      <selection activeCell="K9" sqref="K9"/>
    </sheetView>
  </sheetViews>
  <sheetFormatPr baseColWidth="10" defaultColWidth="8.83203125" defaultRowHeight="15" x14ac:dyDescent="0.2"/>
  <cols>
    <col min="1" max="1" width="14.1640625" customWidth="1"/>
    <col min="2" max="2" width="16" customWidth="1"/>
    <col min="3" max="3" width="15.1640625" customWidth="1"/>
    <col min="4" max="4" width="18.5" customWidth="1"/>
    <col min="5" max="5" width="35" customWidth="1"/>
    <col min="6" max="6" width="17.1640625" customWidth="1"/>
    <col min="7" max="7" width="20.5" customWidth="1"/>
    <col min="8" max="8" width="16.83203125" customWidth="1"/>
    <col min="9" max="9" width="17" customWidth="1"/>
  </cols>
  <sheetData>
    <row r="1" spans="1:9" s="2" customFormat="1" ht="19" x14ac:dyDescent="0.25">
      <c r="A1" s="1" t="s">
        <v>0</v>
      </c>
    </row>
    <row r="3" spans="1:9" ht="16" x14ac:dyDescent="0.2">
      <c r="A3" s="13" t="s">
        <v>55</v>
      </c>
      <c r="B3" s="40" t="str">
        <f>IF('General input'!B3="","",'General input'!B3)</f>
        <v>Bushbuckridge</v>
      </c>
    </row>
    <row r="4" spans="1:9" ht="16" x14ac:dyDescent="0.2">
      <c r="A4" s="13" t="s">
        <v>3</v>
      </c>
      <c r="B4" s="40">
        <f>'General input'!$B$4</f>
        <v>2025</v>
      </c>
    </row>
    <row r="5" spans="1:9" ht="16" x14ac:dyDescent="0.2">
      <c r="A5" s="13" t="s">
        <v>128</v>
      </c>
      <c r="B5" s="45">
        <v>1</v>
      </c>
    </row>
    <row r="7" spans="1:9" s="3" customFormat="1" ht="16" x14ac:dyDescent="0.2">
      <c r="A7" s="4" t="s">
        <v>129</v>
      </c>
    </row>
    <row r="8" spans="1:9" ht="47.25" customHeight="1" x14ac:dyDescent="0.2">
      <c r="A8" s="187" t="s">
        <v>27</v>
      </c>
      <c r="B8" s="187"/>
      <c r="C8" s="187"/>
      <c r="D8" s="9"/>
      <c r="E8" s="11" t="s">
        <v>86</v>
      </c>
      <c r="F8" s="186" t="s">
        <v>79</v>
      </c>
      <c r="G8" s="186"/>
      <c r="H8" s="11" t="s">
        <v>84</v>
      </c>
      <c r="I8" s="11" t="s">
        <v>80</v>
      </c>
    </row>
    <row r="9" spans="1:9" s="46" customFormat="1" ht="72.75" customHeight="1" x14ac:dyDescent="0.2">
      <c r="A9" s="8" t="s">
        <v>14</v>
      </c>
      <c r="B9" s="8" t="s">
        <v>15</v>
      </c>
      <c r="C9" s="8" t="s">
        <v>16</v>
      </c>
      <c r="D9" s="8" t="s">
        <v>89</v>
      </c>
      <c r="E9" s="47"/>
      <c r="F9" s="10" t="s">
        <v>51</v>
      </c>
      <c r="G9" s="10" t="s">
        <v>52</v>
      </c>
      <c r="H9" s="10" t="s">
        <v>85</v>
      </c>
      <c r="I9" s="10" t="s">
        <v>53</v>
      </c>
    </row>
    <row r="10" spans="1:9" x14ac:dyDescent="0.2">
      <c r="A10" s="184" t="s">
        <v>5</v>
      </c>
      <c r="B10" s="6" t="s">
        <v>94</v>
      </c>
      <c r="C10" s="6" t="s">
        <v>94</v>
      </c>
      <c r="D10" s="6" t="s">
        <v>94</v>
      </c>
      <c r="E10" s="27" t="e">
        <f>'Livestock population data 1'!#REF!</f>
        <v>#REF!</v>
      </c>
      <c r="F10" s="6"/>
      <c r="G10" s="6"/>
      <c r="H10" s="28"/>
      <c r="I10" s="27"/>
    </row>
    <row r="11" spans="1:9" x14ac:dyDescent="0.2">
      <c r="A11" s="185"/>
      <c r="B11" s="184" t="s">
        <v>6</v>
      </c>
      <c r="C11" s="6" t="s">
        <v>94</v>
      </c>
      <c r="D11" s="6" t="s">
        <v>94</v>
      </c>
      <c r="E11" s="27" t="e">
        <f>'Livestock population data 1'!#REF!</f>
        <v>#REF!</v>
      </c>
      <c r="F11" s="6"/>
      <c r="G11" s="6"/>
      <c r="H11" s="28"/>
      <c r="I11" s="27"/>
    </row>
    <row r="12" spans="1:9" x14ac:dyDescent="0.2">
      <c r="A12" s="185"/>
      <c r="B12" s="185"/>
      <c r="C12" s="6" t="s">
        <v>18</v>
      </c>
      <c r="D12" s="6" t="s">
        <v>94</v>
      </c>
      <c r="E12" s="27">
        <f>'Livestock population data 1'!E22</f>
        <v>0</v>
      </c>
      <c r="F12" s="6"/>
      <c r="G12" s="6"/>
      <c r="H12" s="28"/>
      <c r="I12" s="27"/>
    </row>
    <row r="13" spans="1:9" x14ac:dyDescent="0.2">
      <c r="A13" s="185"/>
      <c r="B13" s="185"/>
      <c r="C13" s="6" t="s">
        <v>18</v>
      </c>
      <c r="D13" s="25" t="s">
        <v>99</v>
      </c>
      <c r="E13" s="27" t="e">
        <f>'Livestock population data 1'!#REF!</f>
        <v>#REF!</v>
      </c>
      <c r="F13" s="6"/>
      <c r="G13" s="6"/>
      <c r="H13" s="28"/>
      <c r="I13" s="27"/>
    </row>
    <row r="14" spans="1:9" x14ac:dyDescent="0.2">
      <c r="A14" s="185"/>
      <c r="B14" s="185"/>
      <c r="C14" s="6" t="s">
        <v>18</v>
      </c>
      <c r="D14" s="25" t="s">
        <v>26</v>
      </c>
      <c r="E14" s="27" t="e">
        <f>'Livestock population data 1'!#REF!</f>
        <v>#REF!</v>
      </c>
      <c r="F14" s="6"/>
      <c r="G14" s="6"/>
      <c r="H14" s="28"/>
      <c r="I14" s="27"/>
    </row>
    <row r="15" spans="1:9" x14ac:dyDescent="0.2">
      <c r="A15" s="185"/>
      <c r="B15" s="185"/>
      <c r="C15" s="6" t="s">
        <v>19</v>
      </c>
      <c r="D15" s="6" t="s">
        <v>94</v>
      </c>
      <c r="E15" s="27">
        <f>'Livestock population data 1'!E23</f>
        <v>0</v>
      </c>
      <c r="F15" s="6"/>
      <c r="G15" s="6"/>
      <c r="H15" s="28"/>
      <c r="I15" s="27"/>
    </row>
    <row r="16" spans="1:9" x14ac:dyDescent="0.2">
      <c r="A16" s="185"/>
      <c r="B16" s="185"/>
      <c r="C16" s="6" t="s">
        <v>19</v>
      </c>
      <c r="D16" s="25" t="s">
        <v>99</v>
      </c>
      <c r="E16" s="27" t="e">
        <f>'Livestock population data 1'!#REF!</f>
        <v>#REF!</v>
      </c>
      <c r="F16" s="6"/>
      <c r="G16" s="6"/>
      <c r="H16" s="28"/>
      <c r="I16" s="27"/>
    </row>
    <row r="17" spans="1:9" x14ac:dyDescent="0.2">
      <c r="A17" s="185"/>
      <c r="B17" s="188"/>
      <c r="C17" s="6" t="s">
        <v>19</v>
      </c>
      <c r="D17" s="25" t="s">
        <v>26</v>
      </c>
      <c r="E17" s="27" t="e">
        <f>'Livestock population data 1'!#REF!</f>
        <v>#REF!</v>
      </c>
      <c r="F17" s="6"/>
      <c r="G17" s="6"/>
      <c r="H17" s="28"/>
      <c r="I17" s="27"/>
    </row>
    <row r="18" spans="1:9" x14ac:dyDescent="0.2">
      <c r="A18" s="185"/>
      <c r="B18" s="167" t="s">
        <v>17</v>
      </c>
      <c r="C18" s="6" t="s">
        <v>94</v>
      </c>
      <c r="D18" s="25" t="s">
        <v>94</v>
      </c>
      <c r="E18" s="27" t="e">
        <f>'Livestock population data 1'!#REF!</f>
        <v>#REF!</v>
      </c>
      <c r="F18" s="6"/>
      <c r="G18" s="6"/>
      <c r="H18" s="28"/>
      <c r="I18" s="27"/>
    </row>
    <row r="19" spans="1:9" x14ac:dyDescent="0.2">
      <c r="A19" s="185"/>
      <c r="B19" s="167"/>
      <c r="C19" s="6" t="s">
        <v>18</v>
      </c>
      <c r="D19" s="6" t="s">
        <v>94</v>
      </c>
      <c r="E19" s="27">
        <f>'Livestock population data 1'!E24</f>
        <v>0</v>
      </c>
      <c r="F19" s="6"/>
      <c r="G19" s="6"/>
      <c r="H19" s="28"/>
      <c r="I19" s="27"/>
    </row>
    <row r="20" spans="1:9" x14ac:dyDescent="0.2">
      <c r="A20" s="185"/>
      <c r="B20" s="167"/>
      <c r="C20" s="6" t="s">
        <v>18</v>
      </c>
      <c r="D20" s="25" t="s">
        <v>99</v>
      </c>
      <c r="E20" s="27" t="e">
        <f>'Livestock population data 1'!#REF!</f>
        <v>#REF!</v>
      </c>
      <c r="F20" s="6"/>
      <c r="G20" s="6"/>
      <c r="H20" s="28"/>
      <c r="I20" s="27"/>
    </row>
    <row r="21" spans="1:9" x14ac:dyDescent="0.2">
      <c r="A21" s="185"/>
      <c r="B21" s="167"/>
      <c r="C21" s="6" t="s">
        <v>18</v>
      </c>
      <c r="D21" s="25" t="s">
        <v>26</v>
      </c>
      <c r="E21" s="27" t="e">
        <f>'Livestock population data 1'!#REF!</f>
        <v>#REF!</v>
      </c>
      <c r="F21" s="6"/>
      <c r="G21" s="6"/>
      <c r="H21" s="28"/>
      <c r="I21" s="27"/>
    </row>
    <row r="22" spans="1:9" x14ac:dyDescent="0.2">
      <c r="A22" s="185"/>
      <c r="B22" s="167"/>
      <c r="C22" s="6" t="s">
        <v>18</v>
      </c>
      <c r="D22" s="25" t="s">
        <v>20</v>
      </c>
      <c r="E22" s="27">
        <f>'Livestock population data 1'!E25</f>
        <v>0</v>
      </c>
      <c r="F22" s="6"/>
      <c r="G22" s="6"/>
      <c r="H22" s="28"/>
      <c r="I22" s="27"/>
    </row>
    <row r="23" spans="1:9" x14ac:dyDescent="0.2">
      <c r="A23" s="185"/>
      <c r="B23" s="167"/>
      <c r="C23" s="6" t="s">
        <v>19</v>
      </c>
      <c r="D23" s="6" t="s">
        <v>94</v>
      </c>
      <c r="E23" s="27">
        <f>'Livestock population data 1'!E26</f>
        <v>0</v>
      </c>
      <c r="F23" s="6"/>
      <c r="G23" s="6"/>
      <c r="H23" s="28"/>
      <c r="I23" s="27"/>
    </row>
    <row r="24" spans="1:9" x14ac:dyDescent="0.2">
      <c r="A24" s="185"/>
      <c r="B24" s="167"/>
      <c r="C24" s="6" t="s">
        <v>19</v>
      </c>
      <c r="D24" s="25" t="s">
        <v>99</v>
      </c>
      <c r="E24" s="27" t="e">
        <f>'Livestock population data 1'!#REF!</f>
        <v>#REF!</v>
      </c>
      <c r="F24" s="6"/>
      <c r="G24" s="6"/>
      <c r="H24" s="28"/>
      <c r="I24" s="27"/>
    </row>
    <row r="25" spans="1:9" x14ac:dyDescent="0.2">
      <c r="A25" s="185"/>
      <c r="B25" s="167"/>
      <c r="C25" s="6" t="s">
        <v>19</v>
      </c>
      <c r="D25" s="25" t="s">
        <v>26</v>
      </c>
      <c r="E25" s="27" t="e">
        <f>'Livestock population data 1'!#REF!</f>
        <v>#REF!</v>
      </c>
      <c r="F25" s="6"/>
      <c r="G25" s="6"/>
      <c r="H25" s="28"/>
      <c r="I25" s="27"/>
    </row>
    <row r="26" spans="1:9" x14ac:dyDescent="0.2">
      <c r="A26" s="167" t="s">
        <v>7</v>
      </c>
      <c r="B26" s="167"/>
      <c r="C26" s="6" t="s">
        <v>94</v>
      </c>
      <c r="D26" s="6" t="s">
        <v>94</v>
      </c>
      <c r="E26" s="27" t="e">
        <f>'Livestock population data 1'!#REF!</f>
        <v>#REF!</v>
      </c>
      <c r="F26" s="6"/>
      <c r="G26" s="6"/>
      <c r="H26" s="28"/>
      <c r="I26" s="27"/>
    </row>
    <row r="27" spans="1:9" x14ac:dyDescent="0.2">
      <c r="A27" s="167"/>
      <c r="B27" s="167"/>
      <c r="C27" s="6" t="s">
        <v>18</v>
      </c>
      <c r="D27" s="6" t="s">
        <v>18</v>
      </c>
      <c r="E27" s="27">
        <f>'Livestock population data 1'!E28</f>
        <v>0</v>
      </c>
      <c r="F27" s="6"/>
      <c r="G27" s="6"/>
      <c r="H27" s="28"/>
      <c r="I27" s="27"/>
    </row>
    <row r="28" spans="1:9" x14ac:dyDescent="0.2">
      <c r="A28" s="167"/>
      <c r="B28" s="167"/>
      <c r="C28" s="6" t="s">
        <v>19</v>
      </c>
      <c r="D28" s="6" t="s">
        <v>19</v>
      </c>
      <c r="E28" s="27">
        <f>'Livestock population data 1'!E29</f>
        <v>0</v>
      </c>
      <c r="F28" s="6"/>
      <c r="G28" s="6"/>
      <c r="H28" s="28"/>
      <c r="I28" s="27"/>
    </row>
    <row r="29" spans="1:9" x14ac:dyDescent="0.2">
      <c r="A29" s="167" t="s">
        <v>8</v>
      </c>
      <c r="B29" s="167"/>
      <c r="C29" s="6" t="s">
        <v>94</v>
      </c>
      <c r="D29" s="6" t="s">
        <v>94</v>
      </c>
      <c r="E29" s="27" t="e">
        <f>'Livestock population data 1'!#REF!</f>
        <v>#REF!</v>
      </c>
      <c r="F29" s="6"/>
      <c r="G29" s="6"/>
      <c r="H29" s="28"/>
      <c r="I29" s="27"/>
    </row>
    <row r="30" spans="1:9" x14ac:dyDescent="0.2">
      <c r="A30" s="167"/>
      <c r="B30" s="167"/>
      <c r="C30" s="6" t="s">
        <v>18</v>
      </c>
      <c r="D30" s="6" t="s">
        <v>18</v>
      </c>
      <c r="E30" s="27">
        <f>'Livestock population data 1'!E31</f>
        <v>0</v>
      </c>
      <c r="F30" s="6"/>
      <c r="G30" s="6"/>
      <c r="H30" s="28"/>
      <c r="I30" s="27"/>
    </row>
    <row r="31" spans="1:9" x14ac:dyDescent="0.2">
      <c r="A31" s="167"/>
      <c r="B31" s="167"/>
      <c r="C31" s="6" t="s">
        <v>19</v>
      </c>
      <c r="D31" s="6" t="s">
        <v>19</v>
      </c>
      <c r="E31" s="27">
        <f>'Livestock population data 1'!E32</f>
        <v>0</v>
      </c>
      <c r="F31" s="6"/>
      <c r="G31" s="6"/>
      <c r="H31" s="28"/>
      <c r="I31" s="27"/>
    </row>
    <row r="32" spans="1:9" x14ac:dyDescent="0.2">
      <c r="A32" s="6" t="s">
        <v>21</v>
      </c>
      <c r="B32" s="6"/>
      <c r="C32" s="6" t="s">
        <v>94</v>
      </c>
      <c r="D32" s="6" t="s">
        <v>94</v>
      </c>
      <c r="E32" s="27">
        <f>'Livestock population data 1'!E43</f>
        <v>0</v>
      </c>
      <c r="F32" s="6"/>
      <c r="G32" s="6"/>
      <c r="H32" s="28"/>
      <c r="I32" s="27"/>
    </row>
    <row r="33" spans="1:9" x14ac:dyDescent="0.2">
      <c r="A33" s="6" t="s">
        <v>22</v>
      </c>
      <c r="B33" s="6"/>
      <c r="C33" s="6" t="s">
        <v>94</v>
      </c>
      <c r="D33" s="6" t="s">
        <v>94</v>
      </c>
      <c r="E33" s="27">
        <f>'Livestock population data 1'!E44</f>
        <v>0</v>
      </c>
      <c r="F33" s="6"/>
      <c r="G33" s="6"/>
      <c r="H33" s="28"/>
      <c r="I33" s="27"/>
    </row>
    <row r="34" spans="1:9" x14ac:dyDescent="0.2">
      <c r="A34" s="167" t="s">
        <v>9</v>
      </c>
      <c r="B34" s="167" t="s">
        <v>10</v>
      </c>
      <c r="C34" s="6" t="s">
        <v>94</v>
      </c>
      <c r="D34" s="6" t="s">
        <v>94</v>
      </c>
      <c r="E34" s="27" t="e">
        <f>'Livestock population data 1'!#REF!</f>
        <v>#REF!</v>
      </c>
      <c r="F34" s="6"/>
      <c r="G34" s="6"/>
      <c r="H34" s="28"/>
      <c r="I34" s="27"/>
    </row>
    <row r="35" spans="1:9" x14ac:dyDescent="0.2">
      <c r="A35" s="167"/>
      <c r="B35" s="167"/>
      <c r="C35" s="6" t="s">
        <v>23</v>
      </c>
      <c r="D35" s="6" t="s">
        <v>23</v>
      </c>
      <c r="E35" s="27">
        <f>'Livestock population data 1'!E37</f>
        <v>0</v>
      </c>
      <c r="F35" s="6"/>
      <c r="G35" s="6"/>
      <c r="H35" s="28"/>
      <c r="I35" s="27"/>
    </row>
    <row r="36" spans="1:9" x14ac:dyDescent="0.2">
      <c r="A36" s="167"/>
      <c r="B36" s="167"/>
      <c r="C36" s="6" t="s">
        <v>24</v>
      </c>
      <c r="D36" s="6" t="s">
        <v>24</v>
      </c>
      <c r="E36" s="27" t="str">
        <f>IFERROR(IF('Livestock population data 1'!#REF!="Census data",'Livestock population data 1'!E38,('Livestock population data 1'!E38/365)*'Livestock population data 1'!E39),"Check input data")</f>
        <v>Check input data</v>
      </c>
      <c r="F36" s="6"/>
      <c r="G36" s="6"/>
      <c r="H36" s="28"/>
      <c r="I36" s="27"/>
    </row>
    <row r="37" spans="1:9" x14ac:dyDescent="0.2">
      <c r="A37" s="167"/>
      <c r="B37" s="6" t="s">
        <v>11</v>
      </c>
      <c r="C37" s="6" t="s">
        <v>94</v>
      </c>
      <c r="D37" s="6" t="s">
        <v>94</v>
      </c>
      <c r="E37" s="27">
        <f>'Livestock population data 1'!E40</f>
        <v>0</v>
      </c>
      <c r="F37" s="6"/>
      <c r="G37" s="6"/>
      <c r="H37" s="28"/>
      <c r="I37" s="27"/>
    </row>
    <row r="38" spans="1:9" x14ac:dyDescent="0.2">
      <c r="A38" s="167"/>
      <c r="B38" s="6" t="s">
        <v>12</v>
      </c>
      <c r="C38" s="6" t="s">
        <v>94</v>
      </c>
      <c r="D38" s="6" t="s">
        <v>94</v>
      </c>
      <c r="E38" s="27">
        <f>'Livestock population data 1'!E41</f>
        <v>0</v>
      </c>
      <c r="F38" s="6"/>
      <c r="G38" s="6"/>
      <c r="H38" s="28"/>
      <c r="I38" s="27"/>
    </row>
    <row r="39" spans="1:9" ht="16" thickBot="1" x14ac:dyDescent="0.25">
      <c r="A39" s="6" t="s">
        <v>26</v>
      </c>
      <c r="B39" s="6"/>
      <c r="C39" s="6" t="s">
        <v>94</v>
      </c>
      <c r="D39" s="6" t="s">
        <v>94</v>
      </c>
      <c r="E39" s="27">
        <f>'Livestock population data 1'!E45</f>
        <v>0</v>
      </c>
      <c r="F39" s="6"/>
      <c r="G39" s="6"/>
      <c r="H39" s="28"/>
      <c r="I39" s="30"/>
    </row>
    <row r="40" spans="1:9" ht="49" thickBot="1" x14ac:dyDescent="0.25">
      <c r="H40" s="32" t="s">
        <v>81</v>
      </c>
      <c r="I40" s="31">
        <f>SUM(I10:I39)</f>
        <v>0</v>
      </c>
    </row>
  </sheetData>
  <mergeCells count="11">
    <mergeCell ref="A34:A38"/>
    <mergeCell ref="B34:B36"/>
    <mergeCell ref="A10:A25"/>
    <mergeCell ref="F8:G8"/>
    <mergeCell ref="A8:C8"/>
    <mergeCell ref="A26:A28"/>
    <mergeCell ref="A29:A31"/>
    <mergeCell ref="B18:B25"/>
    <mergeCell ref="B26:B28"/>
    <mergeCell ref="B29:B31"/>
    <mergeCell ref="B11:B17"/>
  </mergeCells>
  <phoneticPr fontId="13" type="noConversion"/>
  <dataValidations count="2">
    <dataValidation type="list" allowBlank="1" showInputMessage="1" showErrorMessage="1" sqref="F10" xr:uid="{96C4B79B-2AA4-4E53-A3DB-11C1EE52A176}">
      <formula1>LivestockList</formula1>
    </dataValidation>
    <dataValidation type="list" allowBlank="1" showInputMessage="1" showErrorMessage="1" sqref="F11" xr:uid="{8ECC373A-D81D-4439-9166-56FE5B4B58FC}">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657E2-8B85-4B6C-AA54-036A26371105}">
  <sheetPr codeName="Sheet16">
    <tabColor theme="3" tint="0.249977111117893"/>
  </sheetPr>
  <dimension ref="A1:I31"/>
  <sheetViews>
    <sheetView workbookViewId="0">
      <selection activeCell="F8" sqref="F8"/>
    </sheetView>
  </sheetViews>
  <sheetFormatPr baseColWidth="10" defaultColWidth="8.83203125" defaultRowHeight="15" x14ac:dyDescent="0.2"/>
  <cols>
    <col min="1" max="1" width="14.1640625" customWidth="1"/>
    <col min="2" max="2" width="16" customWidth="1"/>
    <col min="3" max="3" width="15.1640625" customWidth="1"/>
    <col min="4" max="4" width="35" customWidth="1"/>
    <col min="5" max="5" width="16.83203125" customWidth="1"/>
    <col min="6" max="6" width="17.1640625" customWidth="1"/>
    <col min="7" max="7" width="20.5" customWidth="1"/>
    <col min="8" max="8" width="16.83203125" customWidth="1"/>
    <col min="9" max="9" width="17" customWidth="1"/>
  </cols>
  <sheetData>
    <row r="1" spans="1:9" s="2" customFormat="1" ht="19" x14ac:dyDescent="0.25">
      <c r="A1" s="1" t="s">
        <v>87</v>
      </c>
    </row>
    <row r="3" spans="1:9" ht="16" x14ac:dyDescent="0.2">
      <c r="A3" s="13" t="s">
        <v>55</v>
      </c>
      <c r="B3" s="14" t="str">
        <f>IF('General input'!B3="","",'General input'!B3)</f>
        <v>Bushbuckridge</v>
      </c>
    </row>
    <row r="4" spans="1:9" ht="16" x14ac:dyDescent="0.2">
      <c r="A4" s="13" t="s">
        <v>3</v>
      </c>
      <c r="B4" s="14">
        <f>'General input'!$B$4</f>
        <v>2025</v>
      </c>
    </row>
    <row r="6" spans="1:9" s="3" customFormat="1" ht="16" x14ac:dyDescent="0.2">
      <c r="A6" s="4" t="s">
        <v>1</v>
      </c>
    </row>
    <row r="7" spans="1:9" s="5" customFormat="1" ht="47.25" customHeight="1" x14ac:dyDescent="0.2">
      <c r="A7" s="187" t="s">
        <v>27</v>
      </c>
      <c r="B7" s="187"/>
      <c r="C7" s="187"/>
      <c r="D7" s="11" t="s">
        <v>86</v>
      </c>
      <c r="E7" s="11" t="s">
        <v>82</v>
      </c>
      <c r="F7" s="186" t="s">
        <v>88</v>
      </c>
      <c r="G7" s="186"/>
      <c r="H7" s="11" t="s">
        <v>84</v>
      </c>
      <c r="I7" s="11" t="s">
        <v>80</v>
      </c>
    </row>
    <row r="8" spans="1:9" s="7" customFormat="1" ht="72.75" customHeight="1" x14ac:dyDescent="0.2">
      <c r="A8" s="8" t="s">
        <v>14</v>
      </c>
      <c r="B8" s="8" t="s">
        <v>15</v>
      </c>
      <c r="C8" s="8" t="s">
        <v>16</v>
      </c>
      <c r="D8" s="10" t="s">
        <v>54</v>
      </c>
      <c r="E8" s="10" t="s">
        <v>83</v>
      </c>
      <c r="F8" s="10" t="s">
        <v>51</v>
      </c>
      <c r="G8" s="10" t="s">
        <v>52</v>
      </c>
      <c r="H8" s="10" t="s">
        <v>85</v>
      </c>
      <c r="I8" s="10" t="s">
        <v>53</v>
      </c>
    </row>
    <row r="9" spans="1:9" x14ac:dyDescent="0.2">
      <c r="A9" s="184" t="s">
        <v>5</v>
      </c>
      <c r="B9" s="6" t="s">
        <v>25</v>
      </c>
      <c r="C9" s="6" t="s">
        <v>25</v>
      </c>
      <c r="D9" s="26"/>
      <c r="E9" s="28"/>
      <c r="F9" s="6"/>
      <c r="G9" s="6"/>
      <c r="H9" s="28"/>
      <c r="I9" s="27"/>
    </row>
    <row r="10" spans="1:9" x14ac:dyDescent="0.2">
      <c r="A10" s="185"/>
      <c r="B10" s="167" t="s">
        <v>6</v>
      </c>
      <c r="C10" s="6" t="s">
        <v>25</v>
      </c>
      <c r="D10" s="26"/>
      <c r="E10" s="28"/>
      <c r="F10" s="6"/>
      <c r="G10" s="6"/>
      <c r="H10" s="28"/>
      <c r="I10" s="27"/>
    </row>
    <row r="11" spans="1:9" x14ac:dyDescent="0.2">
      <c r="A11" s="185"/>
      <c r="B11" s="167"/>
      <c r="C11" s="6" t="s">
        <v>18</v>
      </c>
      <c r="D11" s="26"/>
      <c r="E11" s="28"/>
      <c r="F11" s="6"/>
      <c r="G11" s="6"/>
      <c r="H11" s="28"/>
      <c r="I11" s="27"/>
    </row>
    <row r="12" spans="1:9" x14ac:dyDescent="0.2">
      <c r="A12" s="185"/>
      <c r="B12" s="167"/>
      <c r="C12" s="6" t="s">
        <v>19</v>
      </c>
      <c r="D12" s="26"/>
      <c r="E12" s="28"/>
      <c r="F12" s="6"/>
      <c r="G12" s="6"/>
      <c r="H12" s="28"/>
      <c r="I12" s="27"/>
    </row>
    <row r="13" spans="1:9" x14ac:dyDescent="0.2">
      <c r="A13" s="185"/>
      <c r="B13" s="167" t="s">
        <v>17</v>
      </c>
      <c r="C13" s="6" t="s">
        <v>25</v>
      </c>
      <c r="D13" s="26"/>
      <c r="E13" s="28"/>
      <c r="F13" s="6"/>
      <c r="G13" s="6"/>
      <c r="H13" s="28"/>
      <c r="I13" s="27"/>
    </row>
    <row r="14" spans="1:9" x14ac:dyDescent="0.2">
      <c r="A14" s="185"/>
      <c r="B14" s="167"/>
      <c r="C14" s="6" t="s">
        <v>18</v>
      </c>
      <c r="D14" s="26"/>
      <c r="E14" s="28"/>
      <c r="F14" s="6"/>
      <c r="G14" s="6"/>
      <c r="H14" s="28"/>
      <c r="I14" s="27"/>
    </row>
    <row r="15" spans="1:9" x14ac:dyDescent="0.2">
      <c r="A15" s="185"/>
      <c r="B15" s="167"/>
      <c r="C15" s="6" t="s">
        <v>19</v>
      </c>
      <c r="D15" s="26"/>
      <c r="E15" s="28"/>
      <c r="F15" s="6"/>
      <c r="G15" s="6"/>
      <c r="H15" s="28"/>
      <c r="I15" s="27"/>
    </row>
    <row r="16" spans="1:9" x14ac:dyDescent="0.2">
      <c r="A16" s="188"/>
      <c r="B16" s="167"/>
      <c r="C16" s="6" t="s">
        <v>20</v>
      </c>
      <c r="D16" s="26"/>
      <c r="E16" s="28"/>
      <c r="F16" s="6"/>
      <c r="G16" s="6"/>
      <c r="H16" s="28"/>
      <c r="I16" s="27"/>
    </row>
    <row r="17" spans="1:9" x14ac:dyDescent="0.2">
      <c r="A17" s="167" t="s">
        <v>7</v>
      </c>
      <c r="B17" s="167"/>
      <c r="C17" s="6" t="s">
        <v>25</v>
      </c>
      <c r="D17" s="26"/>
      <c r="E17" s="28"/>
      <c r="F17" s="6"/>
      <c r="G17" s="6"/>
      <c r="H17" s="28"/>
      <c r="I17" s="27"/>
    </row>
    <row r="18" spans="1:9" x14ac:dyDescent="0.2">
      <c r="A18" s="167"/>
      <c r="B18" s="167"/>
      <c r="C18" s="6" t="s">
        <v>18</v>
      </c>
      <c r="D18" s="26"/>
      <c r="E18" s="28"/>
      <c r="F18" s="6"/>
      <c r="G18" s="6"/>
      <c r="H18" s="28"/>
      <c r="I18" s="27"/>
    </row>
    <row r="19" spans="1:9" x14ac:dyDescent="0.2">
      <c r="A19" s="167"/>
      <c r="B19" s="167"/>
      <c r="C19" s="6" t="s">
        <v>19</v>
      </c>
      <c r="D19" s="26"/>
      <c r="E19" s="28"/>
      <c r="F19" s="6"/>
      <c r="G19" s="6"/>
      <c r="H19" s="28"/>
      <c r="I19" s="27"/>
    </row>
    <row r="20" spans="1:9" x14ac:dyDescent="0.2">
      <c r="A20" s="167" t="s">
        <v>8</v>
      </c>
      <c r="B20" s="167"/>
      <c r="C20" s="6" t="s">
        <v>25</v>
      </c>
      <c r="D20" s="26"/>
      <c r="E20" s="28"/>
      <c r="F20" s="6"/>
      <c r="G20" s="6"/>
      <c r="H20" s="28"/>
      <c r="I20" s="27"/>
    </row>
    <row r="21" spans="1:9" x14ac:dyDescent="0.2">
      <c r="A21" s="167"/>
      <c r="B21" s="167"/>
      <c r="C21" s="6" t="s">
        <v>18</v>
      </c>
      <c r="D21" s="26"/>
      <c r="E21" s="28"/>
      <c r="F21" s="6"/>
      <c r="G21" s="6"/>
      <c r="H21" s="28"/>
      <c r="I21" s="27"/>
    </row>
    <row r="22" spans="1:9" x14ac:dyDescent="0.2">
      <c r="A22" s="167"/>
      <c r="B22" s="167"/>
      <c r="C22" s="6" t="s">
        <v>19</v>
      </c>
      <c r="D22" s="26"/>
      <c r="E22" s="28"/>
      <c r="F22" s="6"/>
      <c r="G22" s="6"/>
      <c r="H22" s="28"/>
      <c r="I22" s="27"/>
    </row>
    <row r="23" spans="1:9" x14ac:dyDescent="0.2">
      <c r="A23" s="6" t="s">
        <v>21</v>
      </c>
      <c r="B23" s="6"/>
      <c r="C23" s="6" t="s">
        <v>25</v>
      </c>
      <c r="D23" s="26"/>
      <c r="E23" s="28"/>
      <c r="F23" s="6"/>
      <c r="G23" s="6"/>
      <c r="H23" s="28"/>
      <c r="I23" s="27"/>
    </row>
    <row r="24" spans="1:9" x14ac:dyDescent="0.2">
      <c r="A24" s="6" t="s">
        <v>22</v>
      </c>
      <c r="B24" s="6"/>
      <c r="C24" s="6" t="s">
        <v>25</v>
      </c>
      <c r="D24" s="26"/>
      <c r="E24" s="28"/>
      <c r="F24" s="6"/>
      <c r="G24" s="6"/>
      <c r="H24" s="28"/>
      <c r="I24" s="27"/>
    </row>
    <row r="25" spans="1:9" x14ac:dyDescent="0.2">
      <c r="A25" s="167" t="s">
        <v>9</v>
      </c>
      <c r="B25" s="167" t="s">
        <v>10</v>
      </c>
      <c r="C25" s="6" t="s">
        <v>25</v>
      </c>
      <c r="D25" s="26"/>
      <c r="E25" s="28"/>
      <c r="F25" s="6"/>
      <c r="G25" s="6"/>
      <c r="H25" s="28"/>
      <c r="I25" s="27"/>
    </row>
    <row r="26" spans="1:9" x14ac:dyDescent="0.2">
      <c r="A26" s="167"/>
      <c r="B26" s="167"/>
      <c r="C26" s="6" t="s">
        <v>23</v>
      </c>
      <c r="D26" s="26"/>
      <c r="E26" s="28"/>
      <c r="F26" s="6"/>
      <c r="G26" s="6"/>
      <c r="H26" s="28"/>
      <c r="I26" s="27"/>
    </row>
    <row r="27" spans="1:9" x14ac:dyDescent="0.2">
      <c r="A27" s="167"/>
      <c r="B27" s="167"/>
      <c r="C27" s="6" t="s">
        <v>24</v>
      </c>
      <c r="D27" s="26"/>
      <c r="E27" s="28"/>
      <c r="F27" s="6"/>
      <c r="G27" s="6"/>
      <c r="H27" s="28"/>
      <c r="I27" s="27"/>
    </row>
    <row r="28" spans="1:9" x14ac:dyDescent="0.2">
      <c r="A28" s="167"/>
      <c r="B28" s="6" t="s">
        <v>11</v>
      </c>
      <c r="C28" s="6" t="s">
        <v>25</v>
      </c>
      <c r="D28" s="26"/>
      <c r="E28" s="28"/>
      <c r="F28" s="6"/>
      <c r="G28" s="6"/>
      <c r="H28" s="28"/>
      <c r="I28" s="27"/>
    </row>
    <row r="29" spans="1:9" x14ac:dyDescent="0.2">
      <c r="A29" s="167"/>
      <c r="B29" s="6" t="s">
        <v>12</v>
      </c>
      <c r="C29" s="6" t="s">
        <v>25</v>
      </c>
      <c r="D29" s="26"/>
      <c r="E29" s="28"/>
      <c r="F29" s="6"/>
      <c r="G29" s="6"/>
      <c r="H29" s="28"/>
      <c r="I29" s="27"/>
    </row>
    <row r="30" spans="1:9" ht="16" thickBot="1" x14ac:dyDescent="0.25">
      <c r="A30" s="6" t="s">
        <v>26</v>
      </c>
      <c r="B30" s="6"/>
      <c r="C30" s="6" t="s">
        <v>25</v>
      </c>
      <c r="D30" s="26"/>
      <c r="E30" s="28"/>
      <c r="F30" s="6"/>
      <c r="G30" s="29"/>
      <c r="H30" s="28"/>
      <c r="I30" s="30"/>
    </row>
    <row r="31" spans="1:9" ht="33" thickBot="1" x14ac:dyDescent="0.25">
      <c r="G31" s="32" t="s">
        <v>81</v>
      </c>
      <c r="I31" s="31">
        <f>SUM(I9:I30)</f>
        <v>0</v>
      </c>
    </row>
  </sheetData>
  <mergeCells count="11">
    <mergeCell ref="A20:A22"/>
    <mergeCell ref="B20:B22"/>
    <mergeCell ref="A25:A29"/>
    <mergeCell ref="B25:B27"/>
    <mergeCell ref="A7:C7"/>
    <mergeCell ref="F7:G7"/>
    <mergeCell ref="A9:A16"/>
    <mergeCell ref="B10:B12"/>
    <mergeCell ref="B13:B16"/>
    <mergeCell ref="A17:A19"/>
    <mergeCell ref="B17:B19"/>
  </mergeCells>
  <dataValidations count="2">
    <dataValidation type="list" allowBlank="1" showInputMessage="1" showErrorMessage="1" sqref="F9" xr:uid="{709F979E-4876-4DA2-9DF4-E4AA3FD237D4}">
      <formula1>LivestockList</formula1>
    </dataValidation>
    <dataValidation type="list" allowBlank="1" showInputMessage="1" showErrorMessage="1" sqref="F10" xr:uid="{CB57E2DF-3C2A-490D-B119-93DCFBFE8D57}">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71E6D-3CDC-4301-884F-41F8C922905A}">
  <sheetPr codeName="Sheet17">
    <tabColor theme="5"/>
  </sheetPr>
  <dimension ref="A1:JJ77"/>
  <sheetViews>
    <sheetView workbookViewId="0">
      <selection activeCell="H30" sqref="H30"/>
    </sheetView>
  </sheetViews>
  <sheetFormatPr baseColWidth="10" defaultColWidth="8.83203125" defaultRowHeight="15" x14ac:dyDescent="0.2"/>
  <cols>
    <col min="1" max="1" width="35.5" customWidth="1"/>
    <col min="2" max="2" width="19.6640625" customWidth="1"/>
    <col min="3" max="3" width="8.1640625" customWidth="1"/>
    <col min="4" max="4" width="21.5" customWidth="1"/>
    <col min="5" max="5" width="13.5" customWidth="1"/>
    <col min="8" max="8" width="35.5" customWidth="1"/>
    <col min="9" max="9" width="19.6640625" customWidth="1"/>
    <col min="10" max="10" width="8.1640625" customWidth="1"/>
    <col min="11" max="11" width="21.5" customWidth="1"/>
    <col min="12" max="12" width="13.5" customWidth="1"/>
    <col min="13" max="13" width="9.1640625" customWidth="1"/>
  </cols>
  <sheetData>
    <row r="1" spans="1:269" s="2" customFormat="1" ht="19" x14ac:dyDescent="0.25">
      <c r="A1" s="1" t="s">
        <v>56</v>
      </c>
    </row>
    <row r="2" spans="1:269" s="22" customFormat="1" ht="19" x14ac:dyDescent="0.25">
      <c r="G2" s="23"/>
      <c r="H2" s="24" t="s">
        <v>77</v>
      </c>
      <c r="I2" s="23"/>
      <c r="J2" s="23"/>
      <c r="K2" s="23"/>
      <c r="L2" s="23"/>
      <c r="M2" s="23"/>
    </row>
    <row r="3" spans="1:269" s="3" customFormat="1" ht="16" x14ac:dyDescent="0.2">
      <c r="A3" s="4" t="s">
        <v>64</v>
      </c>
      <c r="H3" s="4" t="s">
        <v>64</v>
      </c>
    </row>
    <row r="4" spans="1:269" s="22" customFormat="1" x14ac:dyDescent="0.2">
      <c r="G4" s="23"/>
      <c r="H4" s="23"/>
      <c r="I4" s="23"/>
      <c r="J4" s="23"/>
      <c r="K4" s="23"/>
      <c r="L4" s="23"/>
      <c r="M4" s="23"/>
    </row>
    <row r="5" spans="1:269" ht="46" x14ac:dyDescent="0.2">
      <c r="A5" s="15" t="s">
        <v>65</v>
      </c>
      <c r="B5" s="12"/>
      <c r="C5" s="22"/>
      <c r="D5" s="22"/>
      <c r="E5" s="22"/>
      <c r="F5" s="22"/>
      <c r="G5" s="23"/>
      <c r="H5" s="15" t="s">
        <v>65</v>
      </c>
      <c r="I5" s="12" t="s">
        <v>59</v>
      </c>
      <c r="J5" s="23"/>
      <c r="K5" s="23"/>
      <c r="L5" s="23"/>
      <c r="M5" s="23"/>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row>
    <row r="6" spans="1:269" s="22" customFormat="1" x14ac:dyDescent="0.2">
      <c r="G6" s="23"/>
      <c r="H6" s="23"/>
      <c r="I6" s="23"/>
      <c r="J6" s="23"/>
      <c r="K6" s="23"/>
      <c r="L6" s="23"/>
      <c r="M6" s="23"/>
    </row>
    <row r="7" spans="1:269" ht="32" x14ac:dyDescent="0.2">
      <c r="A7" s="15" t="str">
        <f>"Enter the total "&amp;B5&amp;" data value to be downscaled"</f>
        <v>Enter the total  data value to be downscaled</v>
      </c>
      <c r="B7" s="20"/>
      <c r="D7" s="15" t="s">
        <v>78</v>
      </c>
      <c r="E7" s="20"/>
      <c r="F7" s="22"/>
      <c r="G7" s="23"/>
      <c r="H7" s="15" t="str">
        <f>"Enter the total "&amp;I5&amp;" data value to be downscaled"</f>
        <v>Enter the total Provincial data value to be downscaled</v>
      </c>
      <c r="I7" s="20">
        <v>1000000</v>
      </c>
      <c r="J7" s="23"/>
      <c r="K7" s="15" t="s">
        <v>78</v>
      </c>
      <c r="L7" s="20" t="s">
        <v>74</v>
      </c>
      <c r="M7" s="23"/>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row>
    <row r="8" spans="1:269" s="22" customFormat="1" x14ac:dyDescent="0.2">
      <c r="G8" s="23"/>
      <c r="H8" s="23"/>
      <c r="I8" s="23"/>
      <c r="J8" s="23"/>
      <c r="K8" s="23"/>
      <c r="L8" s="23"/>
      <c r="M8" s="23"/>
    </row>
    <row r="9" spans="1:269" ht="44.25" customHeight="1" x14ac:dyDescent="0.2">
      <c r="A9" s="15" t="s">
        <v>66</v>
      </c>
      <c r="B9" s="12"/>
      <c r="C9" s="22"/>
      <c r="D9" s="22"/>
      <c r="E9" s="22"/>
      <c r="F9" s="22"/>
      <c r="G9" s="23"/>
      <c r="H9" s="15" t="s">
        <v>66</v>
      </c>
      <c r="I9" s="12" t="s">
        <v>62</v>
      </c>
      <c r="J9" s="23"/>
      <c r="K9" s="23"/>
      <c r="L9" s="23"/>
      <c r="M9" s="23"/>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row>
    <row r="10" spans="1:269" s="22" customFormat="1" x14ac:dyDescent="0.2">
      <c r="G10" s="23"/>
      <c r="H10" s="23"/>
      <c r="I10" s="23"/>
      <c r="J10" s="23"/>
      <c r="K10" s="23"/>
      <c r="L10" s="23"/>
      <c r="M10" s="23"/>
    </row>
    <row r="11" spans="1:269" s="22" customFormat="1" x14ac:dyDescent="0.2">
      <c r="G11" s="23"/>
      <c r="H11" s="23"/>
      <c r="I11" s="23"/>
      <c r="J11" s="23"/>
      <c r="K11" s="23"/>
      <c r="L11" s="23"/>
      <c r="M11" s="23"/>
    </row>
    <row r="12" spans="1:269" s="3" customFormat="1" ht="16" x14ac:dyDescent="0.2">
      <c r="A12" s="4" t="s">
        <v>69</v>
      </c>
      <c r="H12" s="4" t="s">
        <v>69</v>
      </c>
    </row>
    <row r="13" spans="1:269" s="22" customFormat="1" x14ac:dyDescent="0.2">
      <c r="G13" s="23"/>
      <c r="H13" s="23"/>
      <c r="I13" s="23"/>
      <c r="J13" s="23"/>
      <c r="K13" s="23"/>
      <c r="L13" s="23"/>
      <c r="M13" s="23"/>
    </row>
    <row r="14" spans="1:269" ht="46" x14ac:dyDescent="0.2">
      <c r="A14" s="15" t="s">
        <v>67</v>
      </c>
      <c r="B14" s="16"/>
      <c r="C14" s="22"/>
      <c r="D14" s="22"/>
      <c r="E14" s="22"/>
      <c r="F14" s="22"/>
      <c r="G14" s="23"/>
      <c r="H14" s="15" t="s">
        <v>67</v>
      </c>
      <c r="I14" s="16" t="s">
        <v>72</v>
      </c>
      <c r="J14" s="23"/>
      <c r="K14" s="23"/>
      <c r="L14" s="23"/>
      <c r="M14" s="23"/>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row>
    <row r="15" spans="1:269" s="22" customFormat="1" x14ac:dyDescent="0.2">
      <c r="G15" s="23"/>
      <c r="H15" s="23"/>
      <c r="I15" s="23"/>
      <c r="J15" s="23"/>
      <c r="K15" s="23"/>
      <c r="L15" s="23"/>
      <c r="M15" s="23"/>
    </row>
    <row r="16" spans="1:269" ht="53.25" customHeight="1" x14ac:dyDescent="0.2">
      <c r="A16" s="15" t="str">
        <f>"Enter the proxy or driver data value for "&amp;$B$9&amp;" "&amp;$B$14</f>
        <v xml:space="preserve">Enter the proxy or driver data value for  </v>
      </c>
      <c r="B16" s="20"/>
      <c r="C16" s="22"/>
      <c r="D16" s="22"/>
      <c r="E16" s="22"/>
      <c r="F16" s="22"/>
      <c r="G16" s="23"/>
      <c r="H16" s="15" t="str">
        <f>"Enter the proxy or driver data value for "&amp;$I$9&amp;" "&amp;$I$14</f>
        <v>Enter the proxy or driver data value for Municipal commercial vehicles</v>
      </c>
      <c r="I16" s="20">
        <v>5000</v>
      </c>
      <c r="J16" s="23"/>
      <c r="K16" s="23"/>
      <c r="L16" s="23"/>
      <c r="M16" s="23"/>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row>
    <row r="17" spans="1:270" s="22" customFormat="1" x14ac:dyDescent="0.2">
      <c r="G17" s="23"/>
      <c r="H17" s="23"/>
      <c r="I17" s="23"/>
      <c r="J17" s="23"/>
      <c r="K17" s="23"/>
      <c r="L17" s="23"/>
      <c r="M17" s="23"/>
    </row>
    <row r="18" spans="1:270" ht="32" x14ac:dyDescent="0.2">
      <c r="A18" s="15" t="str">
        <f>"Enter the proxy or driver data value for "&amp;$B$5&amp;" "&amp;$B$14</f>
        <v xml:space="preserve">Enter the proxy or driver data value for  </v>
      </c>
      <c r="B18" s="20"/>
      <c r="C18" s="22"/>
      <c r="D18" s="22"/>
      <c r="E18" s="22"/>
      <c r="F18" s="22"/>
      <c r="G18" s="23"/>
      <c r="H18" s="15" t="str">
        <f>"Enter the proxy or driver data value for "&amp;$I$5&amp;" "&amp;$I$14</f>
        <v>Enter the proxy or driver data value for Provincial commercial vehicles</v>
      </c>
      <c r="I18" s="20">
        <v>50000</v>
      </c>
      <c r="J18" s="23"/>
      <c r="K18" s="23"/>
      <c r="L18" s="23"/>
      <c r="M18" s="23"/>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row>
    <row r="19" spans="1:270" s="22" customFormat="1" x14ac:dyDescent="0.2">
      <c r="G19" s="23"/>
      <c r="H19" s="23"/>
      <c r="I19" s="23"/>
      <c r="J19" s="23"/>
      <c r="K19" s="23"/>
      <c r="L19" s="23"/>
      <c r="M19" s="23"/>
    </row>
    <row r="20" spans="1:270" s="22" customFormat="1" x14ac:dyDescent="0.2">
      <c r="G20" s="23"/>
      <c r="H20" s="23"/>
      <c r="I20" s="23"/>
      <c r="J20" s="23"/>
      <c r="K20" s="23"/>
      <c r="L20" s="23"/>
      <c r="M20" s="23"/>
    </row>
    <row r="21" spans="1:270" s="3" customFormat="1" ht="16" x14ac:dyDescent="0.2">
      <c r="A21" s="4" t="s">
        <v>68</v>
      </c>
      <c r="H21" s="4" t="s">
        <v>68</v>
      </c>
    </row>
    <row r="22" spans="1:270" s="22" customFormat="1" x14ac:dyDescent="0.2">
      <c r="G22" s="23"/>
      <c r="H22" s="23"/>
      <c r="I22" s="23"/>
      <c r="J22" s="23"/>
      <c r="K22" s="23"/>
      <c r="L22" s="23"/>
      <c r="M22" s="23"/>
    </row>
    <row r="23" spans="1:270" ht="44" x14ac:dyDescent="0.2">
      <c r="A23" s="15" t="s">
        <v>70</v>
      </c>
      <c r="B23" s="17" t="str">
        <f>IFERROR($B$16/$B$18,"Input data required above")</f>
        <v>Input data required above</v>
      </c>
      <c r="C23" s="22"/>
      <c r="D23" s="22"/>
      <c r="E23" s="22"/>
      <c r="F23" s="22"/>
      <c r="G23" s="23"/>
      <c r="H23" s="15" t="s">
        <v>70</v>
      </c>
      <c r="I23" s="17">
        <f>IFERROR($I$16/$I$18,"Input data required above")</f>
        <v>0.1</v>
      </c>
      <c r="J23" s="23"/>
      <c r="K23" s="23"/>
      <c r="L23" s="23"/>
      <c r="M23" s="23"/>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row>
    <row r="24" spans="1:270" ht="44" x14ac:dyDescent="0.2">
      <c r="A24" s="15" t="s">
        <v>71</v>
      </c>
      <c r="B24" s="18" t="str">
        <f>IFERROR($B$23,"Input data required above")</f>
        <v>Input data required above</v>
      </c>
      <c r="C24" s="22"/>
      <c r="D24" s="22"/>
      <c r="E24" s="22"/>
      <c r="F24" s="22"/>
      <c r="G24" s="23"/>
      <c r="H24" s="15" t="s">
        <v>71</v>
      </c>
      <c r="I24" s="18">
        <f>IFERROR($I$23,"Input data required above")</f>
        <v>0.1</v>
      </c>
      <c r="J24" s="23"/>
      <c r="K24" s="23"/>
      <c r="L24" s="23"/>
      <c r="M24" s="23"/>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row>
    <row r="25" spans="1:270" s="22" customFormat="1" x14ac:dyDescent="0.2">
      <c r="G25" s="23"/>
      <c r="H25" s="23"/>
      <c r="I25" s="23"/>
      <c r="J25" s="23"/>
      <c r="K25" s="23"/>
      <c r="L25" s="23"/>
      <c r="M25" s="23"/>
    </row>
    <row r="26" spans="1:270" s="22" customFormat="1" x14ac:dyDescent="0.2">
      <c r="G26" s="23"/>
      <c r="H26" s="23"/>
      <c r="I26" s="23"/>
      <c r="J26" s="23"/>
      <c r="K26" s="23"/>
      <c r="L26" s="23"/>
      <c r="M26" s="23"/>
    </row>
    <row r="27" spans="1:270" s="3" customFormat="1" ht="16" x14ac:dyDescent="0.2">
      <c r="A27" s="4" t="s">
        <v>73</v>
      </c>
      <c r="H27" s="4" t="s">
        <v>73</v>
      </c>
    </row>
    <row r="28" spans="1:270" s="22" customFormat="1" x14ac:dyDescent="0.2">
      <c r="G28" s="23"/>
      <c r="H28" s="23"/>
      <c r="I28" s="23"/>
      <c r="J28" s="23"/>
      <c r="K28" s="23"/>
      <c r="L28" s="23"/>
      <c r="M28" s="23"/>
    </row>
    <row r="29" spans="1:270" ht="35.25" customHeight="1" x14ac:dyDescent="0.2">
      <c r="A29" s="19" t="str">
        <f>"The "&amp;$B$9&amp;" dowscaled value is:"</f>
        <v>The  dowscaled value is:</v>
      </c>
      <c r="B29" s="21" t="str">
        <f>IFERROR($B$7*$B$23,"Input data required above")</f>
        <v>Input data required above</v>
      </c>
      <c r="C29" s="21" t="str">
        <f>IF($E$7="","",$E$7)</f>
        <v/>
      </c>
      <c r="D29" s="22"/>
      <c r="E29" s="22"/>
      <c r="F29" s="22"/>
      <c r="G29" s="23"/>
      <c r="H29" s="19" t="str">
        <f>"The "&amp;$I$9&amp;" dowscaled value is:"</f>
        <v>The Municipal dowscaled value is:</v>
      </c>
      <c r="I29" s="21">
        <f>IFERROR($I$7*$I$23,"Input data required above")</f>
        <v>100000</v>
      </c>
      <c r="J29" s="21" t="str">
        <f>IF($L$7="","",$L$7)</f>
        <v>litres</v>
      </c>
      <c r="K29" s="23"/>
      <c r="L29" s="23"/>
      <c r="M29" s="23"/>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row>
    <row r="30" spans="1:270" s="22" customFormat="1" x14ac:dyDescent="0.2">
      <c r="G30" s="23"/>
      <c r="H30" s="23"/>
      <c r="I30" s="23"/>
      <c r="J30" s="23"/>
      <c r="K30" s="23"/>
      <c r="L30" s="23"/>
      <c r="M30" s="23"/>
    </row>
    <row r="31" spans="1:270" ht="49.5" customHeight="1" x14ac:dyDescent="0.2">
      <c r="B31" s="189" t="s">
        <v>75</v>
      </c>
      <c r="C31" s="189"/>
      <c r="D31" s="22"/>
      <c r="E31" s="22"/>
      <c r="F31" s="22"/>
      <c r="G31" s="23"/>
      <c r="H31" s="23"/>
      <c r="I31" s="189" t="s">
        <v>75</v>
      </c>
      <c r="J31" s="189"/>
      <c r="K31" s="23"/>
      <c r="L31" s="23"/>
      <c r="M31" s="23"/>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row>
    <row r="32" spans="1:270" s="22" customFormat="1" x14ac:dyDescent="0.2">
      <c r="G32" s="23"/>
      <c r="H32" s="23"/>
      <c r="I32" s="23"/>
      <c r="J32" s="23"/>
      <c r="K32" s="23"/>
      <c r="L32" s="23"/>
      <c r="M32" s="23"/>
    </row>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sheetData>
  <mergeCells count="2">
    <mergeCell ref="B31:C31"/>
    <mergeCell ref="I31:J31"/>
  </mergeCells>
  <dataValidations count="1">
    <dataValidation type="list" allowBlank="1" showInputMessage="1" showErrorMessage="1" sqref="B5 I5 B9 I9" xr:uid="{A3EE6CD5-4268-417D-9D21-45672E91BFA8}">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c849ac-f25b-439c-9308-2a977caa9bc0" xsi:nil="true"/>
    <lcf76f155ced4ddcb4097134ff3c332f xmlns="f1252947-2001-457f-98a7-1c95e98e9b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E84FEEFF2B3445A2FD9A05564CC876" ma:contentTypeVersion="19" ma:contentTypeDescription="Create a new document." ma:contentTypeScope="" ma:versionID="351e85753864b14909df5d3eaf6f4b00">
  <xsd:schema xmlns:xsd="http://www.w3.org/2001/XMLSchema" xmlns:xs="http://www.w3.org/2001/XMLSchema" xmlns:p="http://schemas.microsoft.com/office/2006/metadata/properties" xmlns:ns2="f1252947-2001-457f-98a7-1c95e98e9bef" xmlns:ns3="40c849ac-f25b-439c-9308-2a977caa9bc0" targetNamespace="http://schemas.microsoft.com/office/2006/metadata/properties" ma:root="true" ma:fieldsID="accb5f70bf0a1eb27bb3c764dae44b16" ns2:_="" ns3:_="">
    <xsd:import namespace="f1252947-2001-457f-98a7-1c95e98e9bef"/>
    <xsd:import namespace="40c849ac-f25b-439c-9308-2a977caa9bc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52947-2001-457f-98a7-1c95e98e9b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c49aafc-6ab0-49c0-87b2-6b4cfc611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c849ac-f25b-439c-9308-2a977caa9bc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9ec9de9-deb0-444e-bf89-2f63388793b9}" ma:internalName="TaxCatchAll" ma:showField="CatchAllData" ma:web="40c849ac-f25b-439c-9308-2a977caa9b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ACE259-97B3-4640-A2BD-CE6AB80E4F46}">
  <ds:schemaRefs>
    <ds:schemaRef ds:uri="http://purl.org/dc/terms/"/>
    <ds:schemaRef ds:uri="http://www.w3.org/XML/1998/namespace"/>
    <ds:schemaRef ds:uri="http://schemas.microsoft.com/office/2006/metadata/properties"/>
    <ds:schemaRef ds:uri="http://schemas.microsoft.com/office/2006/documentManagement/types"/>
    <ds:schemaRef ds:uri="40c849ac-f25b-439c-9308-2a977caa9bc0"/>
    <ds:schemaRef ds:uri="http://purl.org/dc/dcmitype/"/>
    <ds:schemaRef ds:uri="http://schemas.microsoft.com/office/infopath/2007/PartnerControls"/>
    <ds:schemaRef ds:uri="http://schemas.openxmlformats.org/package/2006/metadata/core-properties"/>
    <ds:schemaRef ds:uri="f1252947-2001-457f-98a7-1c95e98e9bef"/>
    <ds:schemaRef ds:uri="http://purl.org/dc/elements/1.1/"/>
  </ds:schemaRefs>
</ds:datastoreItem>
</file>

<file path=customXml/itemProps2.xml><?xml version="1.0" encoding="utf-8"?>
<ds:datastoreItem xmlns:ds="http://schemas.openxmlformats.org/officeDocument/2006/customXml" ds:itemID="{EE3D8884-6771-44EC-A81B-8F73ABA05DAD}">
  <ds:schemaRefs>
    <ds:schemaRef ds:uri="http://schemas.microsoft.com/sharepoint/v3/contenttype/forms"/>
  </ds:schemaRefs>
</ds:datastoreItem>
</file>

<file path=customXml/itemProps3.xml><?xml version="1.0" encoding="utf-8"?>
<ds:datastoreItem xmlns:ds="http://schemas.openxmlformats.org/officeDocument/2006/customXml" ds:itemID="{C1D4B150-EE74-4E23-BA0D-188C0ECB5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52947-2001-457f-98a7-1c95e98e9bef"/>
    <ds:schemaRef ds:uri="40c849ac-f25b-439c-9308-2a977caa9b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General input</vt:lpstr>
      <vt:lpstr>Livestock population data 1</vt:lpstr>
      <vt:lpstr>Waste - SWD</vt:lpstr>
      <vt:lpstr>Waste - BTOBI</vt:lpstr>
      <vt:lpstr>Wastewater treatment</vt:lpstr>
      <vt:lpstr>Lists</vt:lpstr>
      <vt:lpstr>Livestock -Enteric fermentation</vt:lpstr>
      <vt:lpstr>Livestock -Manure CH4</vt:lpstr>
      <vt:lpstr>Downscaling tool</vt:lpstr>
      <vt:lpstr>Lists!Cattle_type</vt:lpstr>
      <vt:lpstr>Lists!FCUnits</vt:lpstr>
      <vt:lpstr>Lists!Goat_type</vt:lpstr>
      <vt:lpstr>Lists!Incineration_type</vt:lpstr>
      <vt:lpstr>Lists!Indutrial_WWT</vt:lpstr>
      <vt:lpstr>Lists!Pig_type</vt:lpstr>
      <vt:lpstr>Lists!Poultry_type</vt:lpstr>
      <vt:lpstr>Lists!Sheep_type</vt:lpstr>
      <vt:lpstr>Lists!Waste_units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Luanne Stevens</dc:creator>
  <cp:lastModifiedBy>Brett Cohen</cp:lastModifiedBy>
  <dcterms:created xsi:type="dcterms:W3CDTF">2026-05-10T12:22:29Z</dcterms:created>
  <dcterms:modified xsi:type="dcterms:W3CDTF">2026-07-06T14:10:46Z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0x01010062E84FEEFF2B3445A2FD9A05564CC876</vt:lpwstr>
  </property>
  <property fmtid="{D5CDD505-2E9C-101B-9397-08002B2CF9AE}" pid="3" name="MediaServiceImageTags">
    <vt:lpwstr/>
  </property>
</Properties>
</file>